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8_{F663E736-9EAE-4ECE-9EBA-752601419899}" xr6:coauthVersionLast="47" xr6:coauthVersionMax="47" xr10:uidLastSave="{00000000-0000-0000-0000-000000000000}"/>
  <bookViews>
    <workbookView xWindow="-98" yWindow="-98" windowWidth="19396" windowHeight="10276" tabRatio="678" firstSheet="2" activeTab="5" xr2:uid="{00000000-000D-0000-FFFF-FFFF00000000}"/>
  </bookViews>
  <sheets>
    <sheet name="Naslovna" sheetId="11" r:id="rId1"/>
    <sheet name="Građ.-obrt. radovi" sheetId="9" r:id="rId2"/>
    <sheet name="Vodovod i kanalizacija" sheetId="13" r:id="rId3"/>
    <sheet name="Ventilacija" sheetId="15" r:id="rId4"/>
    <sheet name="Elektrotehničke instalacije" sheetId="14" r:id="rId5"/>
    <sheet name="Rekapitulacija" sheetId="12" r:id="rId6"/>
  </sheets>
  <externalReferences>
    <externalReference r:id="rId7"/>
    <externalReference r:id="rId8"/>
  </externalReferences>
  <definedNames>
    <definedName name="_ksd" localSheetId="3">#REF!</definedName>
    <definedName name="_ksd" localSheetId="2">#REF!</definedName>
    <definedName name="_ksd">#REF!</definedName>
    <definedName name="_Toc312153406" localSheetId="4">'Elektrotehničke instalacije'!#REF!</definedName>
    <definedName name="asdsa" localSheetId="3">#REF!</definedName>
    <definedName name="asdsa" localSheetId="2">#REF!</definedName>
    <definedName name="asdsa">#REF!</definedName>
    <definedName name="dsf" localSheetId="3">#REF!</definedName>
    <definedName name="dsf" localSheetId="2">#REF!</definedName>
    <definedName name="dsf">#REF!</definedName>
    <definedName name="Excel_BuiltIn_Print_Area_3_1" localSheetId="0">#REF!</definedName>
    <definedName name="Excel_BuiltIn_Print_Area_3_1">#REF!</definedName>
    <definedName name="Excel_BuiltIn_Print_Area_4_1" localSheetId="0">#REF!</definedName>
    <definedName name="Excel_BuiltIn_Print_Area_4_1" localSheetId="2">#REF!</definedName>
    <definedName name="Excel_BuiltIn_Print_Area_4_1">#REF!</definedName>
    <definedName name="Excel_BuiltIn_Print_Area_5_1" localSheetId="2">#REF!</definedName>
    <definedName name="Excel_BuiltIn_Print_Area_5_1">#REF!</definedName>
    <definedName name="Excel_BuiltIn_Print_Area_5_1_1" localSheetId="2">#REF!</definedName>
    <definedName name="Excel_BuiltIn_Print_Area_5_1_1">#REF!</definedName>
    <definedName name="Excel_BuiltIn_Print_Area_6_1" localSheetId="2">#REF!</definedName>
    <definedName name="Excel_BuiltIn_Print_Area_6_1">#REF!</definedName>
    <definedName name="Excel_BuiltIn_Print_Area_6_1_1" localSheetId="2">#REF!</definedName>
    <definedName name="Excel_BuiltIn_Print_Area_6_1_1">#REF!</definedName>
    <definedName name="Excel_BuiltIn_Print_Area_7_1" localSheetId="2">#REF!</definedName>
    <definedName name="Excel_BuiltIn_Print_Area_7_1">#REF!</definedName>
    <definedName name="Excel_BuiltIn_Print_Area_8_1" localSheetId="2">#REF!</definedName>
    <definedName name="Excel_BuiltIn_Print_Area_8_1">#REF!</definedName>
    <definedName name="Excel_BuiltIn_Print_Area_8_1_1" localSheetId="2">#REF!</definedName>
    <definedName name="Excel_BuiltIn_Print_Area_8_1_1">#REF!</definedName>
    <definedName name="Excel_BuiltIn_Print_Titles_3_1" localSheetId="2">#REF!</definedName>
    <definedName name="Excel_BuiltIn_Print_Titles_3_1">#REF!</definedName>
    <definedName name="Excel_BuiltIn_Print_Titles_4_1" localSheetId="2">#REF!</definedName>
    <definedName name="Excel_BuiltIn_Print_Titles_4_1">#REF!</definedName>
    <definedName name="Excel_BuiltIn_Print_Titles_5_1" localSheetId="2">#REF!</definedName>
    <definedName name="Excel_BuiltIn_Print_Titles_5_1">#REF!</definedName>
    <definedName name="Excel_BuiltIn_Print_Titles_6_1" localSheetId="2">#REF!</definedName>
    <definedName name="Excel_BuiltIn_Print_Titles_6_1">#REF!</definedName>
    <definedName name="geri">#REF!</definedName>
    <definedName name="H_g">#REF!</definedName>
    <definedName name="HH_g">#REF!</definedName>
    <definedName name="_xlnm.Print_Titles" localSheetId="4">'Elektrotehničke instalacije'!$1:$2</definedName>
    <definedName name="KS" localSheetId="3">#REF!</definedName>
    <definedName name="KS">#REF!</definedName>
    <definedName name="OLE_LINK2_1" localSheetId="0">[1]naslov!#REF!</definedName>
    <definedName name="OLE_LINK2_1" localSheetId="2">[1]naslov!#REF!</definedName>
    <definedName name="OLE_LINK2_1">[1]naslov!#REF!</definedName>
    <definedName name="OLE_LINK2_8" localSheetId="3">#REF!</definedName>
    <definedName name="OLE_LINK2_8" localSheetId="2">#REF!</definedName>
    <definedName name="OLE_LINK2_8">#REF!</definedName>
    <definedName name="OLE_LINK3" localSheetId="4">'Elektrotehničke instalacije'!#REF!</definedName>
    <definedName name="_xlnm.Print_Area" localSheetId="4">'Elektrotehničke instalacije'!$A$1:$F$188</definedName>
    <definedName name="REALIZACIJA_1997">'[2]Osn-Pod'!$E$5</definedName>
    <definedName name="sdfs">#REF!</definedName>
    <definedName name="Uponor_Tacker">#REF!</definedName>
    <definedName name="v_ma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8" i="15" l="1"/>
  <c r="I64" i="15"/>
  <c r="I59" i="15"/>
  <c r="I55" i="15"/>
  <c r="I50" i="15"/>
  <c r="I41" i="15"/>
  <c r="I38" i="15"/>
  <c r="I34" i="15"/>
  <c r="I28" i="15"/>
  <c r="I22" i="15"/>
  <c r="I18" i="15"/>
  <c r="I14" i="15"/>
  <c r="I8" i="15"/>
  <c r="H70" i="15" l="1"/>
  <c r="I6" i="12" s="1"/>
  <c r="I46" i="9" l="1"/>
  <c r="I44" i="9"/>
  <c r="I42" i="9"/>
  <c r="F155" i="14" l="1"/>
  <c r="F153" i="14"/>
  <c r="F144" i="14"/>
  <c r="F149" i="14" s="1"/>
  <c r="F174" i="14" s="1"/>
  <c r="F138" i="14"/>
  <c r="F136" i="14"/>
  <c r="F134" i="14"/>
  <c r="F133" i="14"/>
  <c r="F130" i="14"/>
  <c r="F128" i="14"/>
  <c r="F118" i="14"/>
  <c r="F116" i="14"/>
  <c r="F114" i="14"/>
  <c r="F113" i="14"/>
  <c r="F112" i="14"/>
  <c r="F109" i="14"/>
  <c r="F107" i="14"/>
  <c r="F106" i="14"/>
  <c r="F105" i="14"/>
  <c r="F102" i="14"/>
  <c r="F100" i="14"/>
  <c r="F98" i="14"/>
  <c r="F97" i="14"/>
  <c r="F95" i="14"/>
  <c r="F93" i="14"/>
  <c r="F91" i="14"/>
  <c r="F90" i="14"/>
  <c r="F89" i="14"/>
  <c r="F82" i="14"/>
  <c r="F65" i="14"/>
  <c r="F63" i="14"/>
  <c r="F61" i="14"/>
  <c r="F59" i="14"/>
  <c r="F57" i="14"/>
  <c r="F55" i="14"/>
  <c r="F53" i="14"/>
  <c r="F51" i="14"/>
  <c r="F47" i="14"/>
  <c r="F45" i="14"/>
  <c r="F43" i="14"/>
  <c r="F36" i="14"/>
  <c r="F28" i="14"/>
  <c r="F26" i="14"/>
  <c r="F14" i="14"/>
  <c r="F16" i="14" s="1"/>
  <c r="F20" i="14" s="1"/>
  <c r="I28" i="13"/>
  <c r="I37" i="13"/>
  <c r="I36" i="13"/>
  <c r="I35" i="13"/>
  <c r="I32" i="13"/>
  <c r="I30" i="13"/>
  <c r="I26" i="13"/>
  <c r="I24" i="13"/>
  <c r="I22" i="13"/>
  <c r="I20" i="13"/>
  <c r="I18" i="13"/>
  <c r="I10" i="13"/>
  <c r="F160" i="14" l="1"/>
  <c r="F176" i="14" s="1"/>
  <c r="F164" i="14"/>
  <c r="F84" i="14"/>
  <c r="F168" i="14" s="1"/>
  <c r="F67" i="14"/>
  <c r="F166" i="14" s="1"/>
  <c r="F120" i="14"/>
  <c r="F170" i="14" s="1"/>
  <c r="F140" i="14"/>
  <c r="F172" i="14" s="1"/>
  <c r="I48" i="13"/>
  <c r="I12" i="13"/>
  <c r="I47" i="13" s="1"/>
  <c r="F178" i="14" l="1"/>
  <c r="I7" i="12" s="1"/>
  <c r="I51" i="13"/>
  <c r="I5" i="12" s="1"/>
  <c r="I40" i="9"/>
  <c r="I20" i="9" l="1"/>
  <c r="I18" i="9"/>
  <c r="G7" i="9"/>
  <c r="G9" i="9" s="1"/>
  <c r="I22" i="9" l="1"/>
  <c r="I38" i="9" l="1"/>
  <c r="I48" i="9" s="1"/>
  <c r="I67" i="9" l="1"/>
  <c r="I7" i="9" l="1"/>
  <c r="I29" i="9" l="1"/>
  <c r="I9" i="9" l="1"/>
  <c r="I31" i="9"/>
  <c r="I11" i="9" l="1"/>
  <c r="I69" i="9" s="1"/>
  <c r="I4" i="12" s="1"/>
  <c r="I9" i="12" s="1"/>
  <c r="I10" i="12" s="1"/>
  <c r="I11" i="12" s="1"/>
</calcChain>
</file>

<file path=xl/sharedStrings.xml><?xml version="1.0" encoding="utf-8"?>
<sst xmlns="http://schemas.openxmlformats.org/spreadsheetml/2006/main" count="421" uniqueCount="245">
  <si>
    <t>TROŠKOVNIK</t>
  </si>
  <si>
    <t>R. Br.</t>
  </si>
  <si>
    <t>Opis stavke</t>
  </si>
  <si>
    <t>J.M.</t>
  </si>
  <si>
    <t>Količina</t>
  </si>
  <si>
    <t>Ukupno</t>
  </si>
  <si>
    <t>Jedinična cijena</t>
  </si>
  <si>
    <t>kpl</t>
  </si>
  <si>
    <t>1.1.</t>
  </si>
  <si>
    <t>1.2.</t>
  </si>
  <si>
    <t>UKUPNO:</t>
  </si>
  <si>
    <t>2.1.</t>
  </si>
  <si>
    <t>3.1.</t>
  </si>
  <si>
    <t>3.2.</t>
  </si>
  <si>
    <t>REKAPITULACIJA</t>
  </si>
  <si>
    <t>Doprema, postavljanje i skidanje montažne fasadne skele 
za vrijeme izvođenja zidarskih i fasaderskih radova.</t>
  </si>
  <si>
    <r>
      <t>m</t>
    </r>
    <r>
      <rPr>
        <vertAlign val="superscript"/>
        <sz val="10"/>
        <rFont val="Arial"/>
        <family val="2"/>
        <charset val="238"/>
      </rPr>
      <t>2</t>
    </r>
  </si>
  <si>
    <r>
      <t>m</t>
    </r>
    <r>
      <rPr>
        <vertAlign val="superscript"/>
        <sz val="10"/>
        <rFont val="Arial"/>
        <family val="2"/>
        <charset val="238"/>
      </rPr>
      <t>3</t>
    </r>
  </si>
  <si>
    <t>kom</t>
  </si>
  <si>
    <t>1. Rušenje i demontaža</t>
  </si>
  <si>
    <t xml:space="preserve">Nabava, dobava materijala za gletanje i ličenje unutarnjih zidova i stropova, bojom za unutarnje radove bijele boje. Stavkom je obuhvaćena i priprema i impregnacija podloge. </t>
  </si>
  <si>
    <t>PDV:</t>
  </si>
  <si>
    <t>UKUPNO S PDV-om: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</si>
  <si>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</si>
  <si>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t>Uklanjanje vanjske žbuke sa zidova debljine 2-3 cm. Sav materijal, alati i rad su uračunati u cijenu. Odvoz materijala na deponiju dan je posebnom stavkom.</t>
  </si>
  <si>
    <t>Odvoz šute i ostalog materijala nakon rušenja i demontaže na deponiju udaljenu max 30,0 km. Koeficijent rastresitosti 1,40. Naknadu za deponiranje uključiti u cijenu.</t>
  </si>
  <si>
    <t>Nabava, doprema i polaganje mineralne vune d=10 cm.</t>
  </si>
  <si>
    <t>Izrada ETICS fasade kao završni sloj atike sa "unutarnje" strane. Estrudirani polistiren EPS 5 cm se lijepi na vanjske zidove i dodatno se mehanički učvršćuje plastičnim tiplovima 5 kom/m2. U cijenu predvidjeti cokl lajsne i kutne lajsne za obradu na uglovima i oko prozora te sav potreban materijal za izradu fasade.Boja edelputza po izboru investitora ili projektanta.</t>
  </si>
  <si>
    <t xml:space="preserve">Izrada završne obrade fasade akrilnom žbukom. RAL boja 9001 (nijansa bijele) i 5015 (nijansa plave). Stavkom obračunati i impregnaciju na kompletnu površinu. Karakteristike akrilne žbuke, minimlano:
Paropropusnost oko 70 - 80,
W vrijednost &lt; 0.1 kg/(m².h^[0,5]) W3 (nisko vodoupojna),
Bruto gustoća oko 1.8 kg/dm³,
Čvrstoća lijepljenja &gt; 0.3 MPa,
PH-vrijednost oko 8,
Struktura K 1,5,
Maksimalna veličina zrna maks. 1.5 mm.
</t>
  </si>
  <si>
    <t>Doprema, postavljanje i skidanje montažne skele za vrijeme postave fasade na kompletnoj građevini.</t>
  </si>
  <si>
    <t>2.2.</t>
  </si>
  <si>
    <t>4.1.</t>
  </si>
  <si>
    <t>6. Fasaderski radovi</t>
  </si>
  <si>
    <t>7. Soboslikarski i ličilački radovi</t>
  </si>
  <si>
    <t>10. Ostali radovi</t>
  </si>
  <si>
    <t>7. Sobosliakrski i ličilački radovi</t>
  </si>
  <si>
    <t>Stavka broj</t>
  </si>
  <si>
    <t>Jedinična mjera</t>
  </si>
  <si>
    <t>1.</t>
  </si>
  <si>
    <t>m1</t>
  </si>
  <si>
    <t>kompl</t>
  </si>
  <si>
    <t xml:space="preserve">Izrada ETICS fasade na dijelu građevine. Ekspandirani polistiren EPS (ʎ=0,037 W/mK), debljine 5,0 cm se lijepi na vanjske zidove. U cijenu predvidjeti cokl lajsne i kutne lajsne za obradu na uglovima i oko prozora te sav potreban materijal za izradu fasade. Na izolaciju je potrebno nanjeti ljepilo i armiranu mrežicu, u dva sloja. Napomena: završni sloj žbuke dan je posebnom stavkom.. U stavci je uračunat sav potreban rad i materijal. </t>
  </si>
  <si>
    <t>Građevina:</t>
  </si>
  <si>
    <t>Investitor:</t>
  </si>
  <si>
    <t>Lokacija:</t>
  </si>
  <si>
    <t>TROŠKOVNIK RADOVA</t>
  </si>
  <si>
    <t>1. Građevinsko - obrtnički radovi</t>
  </si>
  <si>
    <t xml:space="preserve">Općina Draž, OIB: 49476502319
Braće Radića 58, 31305 Draž 
</t>
  </si>
  <si>
    <t xml:space="preserve">Vladimira Nazora 91D, 31306 Batina
k.č.br. 1801/1, k.o. Batina
</t>
  </si>
  <si>
    <t>VODOVOD I KANALIZACIJA</t>
  </si>
  <si>
    <t>INSTALACIJA VODOVODA</t>
  </si>
  <si>
    <t>2. Montažni radovi</t>
  </si>
  <si>
    <t>2.5.</t>
  </si>
  <si>
    <t>Ispiranje i dezinficiranje cjevovoda i osiguranje atesta o ispitivanju vode (bakteriološko ispitivanje i mineralna ulja).</t>
  </si>
  <si>
    <t>Instalacija vodovoda - 2. Montažni radovi</t>
  </si>
  <si>
    <t>3. Sanitarna oprema</t>
  </si>
  <si>
    <t>3.3.</t>
  </si>
  <si>
    <t>3.4.</t>
  </si>
  <si>
    <t>3.5.</t>
  </si>
  <si>
    <t>3.6.</t>
  </si>
  <si>
    <t>3.7.</t>
  </si>
  <si>
    <t>Nabava, dobava i ugradnja sanitarnog pribora i sitne galanterije prema zahtjevu investitora.
Stavka podrazumjeva sav potreban alat i pribor za ugradnju.</t>
  </si>
  <si>
    <t>- držač za toaletni papir</t>
  </si>
  <si>
    <t>- četka za wc sa posudom</t>
  </si>
  <si>
    <t>- koš za otpad</t>
  </si>
  <si>
    <t>Instalacija vodovoda - 3. Sanitarna oprema</t>
  </si>
  <si>
    <t>4.2.</t>
  </si>
  <si>
    <t>4.3.</t>
  </si>
  <si>
    <t>2. Vodovod i kanalizacija</t>
  </si>
  <si>
    <t>3.8.</t>
  </si>
  <si>
    <t>3.9.</t>
  </si>
  <si>
    <t>redni</t>
  </si>
  <si>
    <t>opis opreme</t>
  </si>
  <si>
    <t>jed.</t>
  </si>
  <si>
    <t>ukupna</t>
  </si>
  <si>
    <t>broj</t>
  </si>
  <si>
    <t>i radova</t>
  </si>
  <si>
    <t>mjera</t>
  </si>
  <si>
    <t>količina</t>
  </si>
  <si>
    <t>cijena (€)</t>
  </si>
  <si>
    <t>LOKACIJA: Vladimira Nazora 91D, 31306 Batina, k.č.br. 1801/1, k.o. Batina</t>
  </si>
  <si>
    <t>1.  NAPAJANJE EL. ENERGIJOM I NISKONAPONSKI RASPLET</t>
  </si>
  <si>
    <t>1.1. Priključak građevine na NN mrežu</t>
  </si>
  <si>
    <t>Priključak građevine na NN mrežu izvesti prema uvjetima i zahtjevu HEP-ODS iz izdane elektroenergetske suglasnosti (EES)</t>
  </si>
  <si>
    <t>Stavka uključuje sav potreban rad i materijal</t>
  </si>
  <si>
    <t>Ukupno 1.1:</t>
  </si>
  <si>
    <t>m</t>
  </si>
  <si>
    <t>UKUPNO 1.</t>
  </si>
  <si>
    <t>CSS20</t>
  </si>
  <si>
    <t>Dobava, montaža i spajanje tipkala za isklop razdjelnice u nuždi, za vanjsku montažu IP65 kao tip IPR</t>
  </si>
  <si>
    <t>Spajanje el. opreme u koju isporučuju i ugrađuju drugi izvođači (oprema grijanja, hlađenja, ventilacije, rekuperacije i dr.)</t>
  </si>
  <si>
    <t>Dobava, ugradnja u zidove  od gips kartonskih ploča i zidove od betona ili opeke, te spajanje slijedeće modularne instalacijske opreme bijele boje</t>
  </si>
  <si>
    <t xml:space="preserve"> - priključnica cat.6 RJ45, širina 1 modul</t>
  </si>
  <si>
    <t>okvir za 2 modula</t>
  </si>
  <si>
    <t>nosač okvira za 2 modula</t>
  </si>
  <si>
    <t>ugradbena kutija</t>
  </si>
  <si>
    <t xml:space="preserve"> - priključnicaTV/RD/SAT, završna, širina 1 modul</t>
  </si>
  <si>
    <t>okvir za 1 modula</t>
  </si>
  <si>
    <t>nosač okvira za 1 modula</t>
  </si>
  <si>
    <t xml:space="preserve">Nabava, isporuka, ugradnja i spajanje kutije za glavno izjednačenje potencijala (ili sabirnice za glavno izjednačenje potencijala </t>
  </si>
  <si>
    <t>Nabava, isporuka, ugradnja u zid i spajanje kutije za dopunsko izjednačenje potencijala.</t>
  </si>
  <si>
    <t>Dobava, montaža i spajanje  svjetiljki, komplet s izvorima svjetlosti, spojnim, ovjesnim i montažnim priborom:</t>
  </si>
  <si>
    <t>Svjetiljka nadgradna, LED izvor svjetlosti, kučište od aluminija, opalni difuzor, efektivni svjetosni tok ili svjetlosni tok svjetiljke s uračunatim gubicima u optičkom sustavu min 3851 lm, snaga sistema max 32 W (LED izvor+driver), ukupna svjetlosna iskoristivost svjetiljke sa uračunatim gubicima u optičkom sustavu min. 120 lm/W, životni vijek LED modula L80B10 ≥60.000 radnih sati uz 80% održavanja inicijalnog svjetlosnog toka, boja svjetlosti 4000K, SDCM&lt;3 , uzvrata boje Ra&gt;80, zaštita min. IP44, mehanička zaštita svjetiljke min. IK04, rad na maksimalnoj temperaturi okoline +30°C, dimenzije 1412x63x74mm ± 5%. A1</t>
  </si>
  <si>
    <t>Svjetiljka nadgradna, LED izvor svjetlosti, kučište od polikarbonata, pokrov od polikarbonata, efektivni svjetosni tok ili svjetlosni tok svjetiljke s uračunatim gubicima u optičkom sustavu min 3650 lm, snaga sistema max 27 W (LED izvor+driver), ukupna svjetlosna iskoristivost svjetiljke sa uračunatim gubicima u optičkom sustavu min. 135 lm/W, životni vijek LED modula L90B10 ≥50.000 radnih sati uz 90% održavanja inicijalnog svjetlosnog toka, boja svjetlosti 4000K, uzvrata boje Ra&gt;80, zaštita min. IP54, mehanička zaštita svjetiljke min. IK10, rad na maksimalnoj temperaturi okoline +35°C, dimenzija svjetiljke dxšxv 1160x109x85mm±5%. A2</t>
  </si>
  <si>
    <t>Svjetiljka nadgradna, LED izvor svjetlosti, UV stabilno plastično kućište, difuzor od UV stabilnog polikarbonata, efektivni svjetosni tok ili svjetlosni tok svjetiljke s uračunatim gubicima u optičkom sustavu min. 2840lm, snaga sistema max. 24W (LED izvor+driver), ukupna svjetlosna iskoristivost svjetiljke sa uračunatim gubicima u optičkom sustavu min. 118 lm/W, životni vijek LED modula L90B10 ≥50.000 radnih sati uz 90% održavanja inicijalnog svjetlosnog toka, uzvrat boje Ra&gt;80, temperatura boje svjetlosti 4000K, zaštita min. IP54, mehanička zaštita svjetiljke min. IK10, rad na maksimalnoj temperaturi okoline +35°C, svjetiljka mora imati ENEC certifikat, dimenzije svjetiljke 300x85mm ± 5%. A3</t>
  </si>
  <si>
    <t>Nadgradna zidna svjetiljka, LED izvor svjetlosti, kučište od aluminija, opalni difuzor, asimetrična optika, efektivni svjetosni tok ili svjetlosni tok svjetiljke s uračunatim gubicima u optičkom sustavu min 1503 lm, snaga sistema max 14 W (LED izvor+driver), ukupna svjetlosna iskoristivost svjetiljke sa uračunatim gubicima u optičkom sustavu min. 107 lm/W, životni vijek LED modula L80B10 ≥60.000 radnih sati uz 80% održavanja inicijalnog svjetlosnog toka, boja svjetlosti 4000K, uzvrata boje Ra&gt;80, zaštita min. IP44, mehanička zaštita svjetiljke min. IK04, rad na maksimalnoj temperaturi okoline +30°C, dimenzije 575x50x60mm ± 5%.A4</t>
  </si>
  <si>
    <t>Svjetiljka nadgradna, LED izvor svjetlosti, kučište od polikarbonata, pokrov od polikarbonata, efektivni svjetosni tok ili svjetlosni tok svjetiljke s uračunatim gubicima u optičkom sustavu min 5130 lm, snaga sistema max 37 W (LED izvor+driver), ukupna svjetlosna iskoristivost svjetiljke sa uračunatim gubicima u optičkom sustavu min. 139 lm/W, životni vijek LED modula L90B10 ≥50.000 radnih sati uz 90% održavanja inicijalnog svjetlosnog toka, boja svjetlosti 4000K, uzvrata boje Ra&gt;80, zaštita min. IP54, mehanička zaštita svjetiljke min. IK10, rad na maksimalnoj temperaturi okoline +35°C, dimenzija svjetiljke dxšxv 1160x159x85mm±5%. A5</t>
  </si>
  <si>
    <t>Nadgradna svjetiljka, LED izvor svjetlosti, kučište od polikarbonata, kopče od nehrđajučeg čelika, pokrov od polikarbonata, efektivni svjetosni tok ili svjetlosni tok svjetiljke s uračunatim gubicima u optičkom sustavu min 4840 lm, snaga sistema max 31 W (LED izvor+driver), ukupna svjetlosna iskoristivost svjetiljke sa uračunatim gubicima u optičkom sustavu min. 156 lm/W, životni vijek LED modula L90B10 ≥50.000 radnih sati uz 90% održavanja inicijalnog svjetlosnog toka, boja svjetlosti 4000K, uzvrata boje Ra&gt;80, zaštita od zaprljanja min. IP66, mehanička zaštita svjetiljke min. IK10, rad na maksimalnoj temperaturi okoline +50°C, svjetiljka ima dodatne aluminijske hladnjake za dodatno hlađenje LED modula i drivera, dimenzija svjetiljke dxšxv 1172x145x111mm ± 5%. A6</t>
  </si>
  <si>
    <t>Nadgradna svjetiljka sigurnosne rasvjete, izvor LED min 360lm, 240V, 50Hz, 3W, simetrična optika, autonomija 3h, pripravni spoj, s polikarbonatnim kućištem, funkcija autotesta, LED indikacija rada na mreži i na ugrađenoj bateriji, ugrađen elektronički sklop koji štiti od potpunog pražnjenja baterije, zaštita od zaprljanja IP65, dimenzije 226x125x42 ± 5%. P1</t>
  </si>
  <si>
    <t>Ugradna piktogramska svjetiljka, izvor LED, 240V, 50Hz, 1W, autonomija 3h, pripravni spoj, s polikarbonatnim kućištem, vidljivost piktograma 20m, funkcija autotesta, LED indikacija rada na mreži i na ugrađenoj bateriji, ugrađen elektronički sklop koji štiti od potpunog pražnjenja baterije, zaštita od zaprljanja IP65, smjer kretanja ravno. P2</t>
  </si>
  <si>
    <t>UKUPNO 3:</t>
  </si>
  <si>
    <r>
      <t xml:space="preserve">Dobava, montaža i spajanje zidnog komunikacijsko distribucijskog ormara BD kapaciteta </t>
    </r>
    <r>
      <rPr>
        <b/>
        <sz val="10"/>
        <rFont val="Arial"/>
        <family val="2"/>
      </rPr>
      <t>9U</t>
    </r>
    <r>
      <rPr>
        <sz val="10"/>
        <rFont val="Arial"/>
        <family val="2"/>
      </rPr>
      <t>, dimenzija (š)600 x (d)500 x (v)2395mm i svim potrebnim montažnim i spojnim priborom.</t>
    </r>
  </si>
  <si>
    <t>U BD ormar ugraditi sljedeću opremu i pribor:</t>
  </si>
  <si>
    <t xml:space="preserve">prespojni komunikacijski patch panel 24xRJ45 cat. 6, F/UTP </t>
  </si>
  <si>
    <t xml:space="preserve">prespojni telefonski patch panel 12xRJ11 cat. 3, F/UTP </t>
  </si>
  <si>
    <t>19" utična letva sa 5 šuko utičnica i prenaponskom zaštitom, 1U</t>
  </si>
  <si>
    <t>ladica za čuvanje dokumenata</t>
  </si>
  <si>
    <t>fiksna polica 1U</t>
  </si>
  <si>
    <t>prespojni kabel FTP Cat 6 1m</t>
  </si>
  <si>
    <t>switch FE, WEB nadglediv 48x10/100Tx + 2x1000T/SFP</t>
  </si>
  <si>
    <t>Sve komplet s prespojnim kabelima natpisnim i upozornim pločicama te ostalim sitnim materijalom i priključnim priborom. U cijenu uključiti vrijednost svih potrebnih radova i materijala</t>
  </si>
  <si>
    <t>UKUPNO 4:</t>
  </si>
  <si>
    <t>Dobava, polaganje i ugradnja u temelje prije betoniranja  (sječimice na kant na sloj od 10 cm podložnog  betona; izvršiti povezivanje trake  s armaturom pomoću spojnice) slijedećeg pribora za zaštitu od djelovanja munje:</t>
  </si>
  <si>
    <t>traka od nehrđajučeg čelika 30x3,5mm</t>
  </si>
  <si>
    <t>križna spojnica za križno povezivanje trake  uzemljivača</t>
  </si>
  <si>
    <t xml:space="preserve">križna spojnica za povezivanje trake na armaturu </t>
  </si>
  <si>
    <t xml:space="preserve">Postavljanje izvoda prosječne duljine 2m (za spajanje s metalnom masom, izradu mjernog spoja, razdjelnika...) te spajanje na traku u zemlji križnom spojnicom  </t>
  </si>
  <si>
    <t xml:space="preserve">Nabava i doprema kutije za izvođenje mjernog spoja na pročelju građevine
</t>
  </si>
  <si>
    <t xml:space="preserve">Nabava i doprema spojnice za ugradnju u podnu kutiju (mjerni spoj) za povezivanje  trake uzemljivača s odvodima. 
</t>
  </si>
  <si>
    <t>Dobava i montaža križnih spojnica za spajanje plosnatog i okruglog vodiča, dim. 60x60 mm, nehrđajući čelik A4</t>
  </si>
  <si>
    <t>Izrada spoja zavarivanjem trake ili vodiča s čeličnom konstrukcijom. Zavar izvesti sa duljinom min. 10 cm.</t>
  </si>
  <si>
    <t>Dobava, postavljanje i ugradnja obujmica za oluk</t>
  </si>
  <si>
    <t>Dobava, polaganje i ugradnja na krov sljedećeg pribora za zaštitu od djelovanja munje uključujući potrebne krovne nosače:</t>
  </si>
  <si>
    <t>- okrugli vodič od aluminija,  promjera Ø8 mm za izradu prihvatne mreže na krovu i spojeva metalnih masa i odvoda</t>
  </si>
  <si>
    <t xml:space="preserve"> - križna spojnica od nehrđajučeg čelika   za izvođenje  križanja ili nastavljanja žice na krovu i za spajanje krovne hvataljke na odvode objekta.</t>
  </si>
  <si>
    <t xml:space="preserve"> - žljebna stezaljka  za žicu promjera  Ø8 mm. Nosače postaviti na žljeb kod prijelaza žice s krovne hvataljke prema mjernom spoju.</t>
  </si>
  <si>
    <t>Dobava i ugradnja spojnica za spajanje svih metalnih masa na fasadama objekta i  na krovu.</t>
  </si>
  <si>
    <t>Dobava i postavljanje kabela u kabelske police, pod, zid. Komplet sa svim potrebnim    razvodnim    kutijama, opremljenim odgovarajućim stezaljkama:</t>
  </si>
  <si>
    <r>
      <t>H07V-K   1x6 mm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 xml:space="preserve">         </t>
    </r>
  </si>
  <si>
    <r>
      <t>H07V-K   1x10 mm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 xml:space="preserve">         </t>
    </r>
  </si>
  <si>
    <r>
      <t>H07V-K   1x16 mm</t>
    </r>
    <r>
      <rPr>
        <vertAlign val="superscript"/>
        <sz val="10"/>
        <rFont val="Arial"/>
        <family val="2"/>
      </rPr>
      <t>2</t>
    </r>
  </si>
  <si>
    <t>Povezivanje svih metalnih masa i instalacija (sanitarije, vodovodni priključci, grijanje i rashladna instalacija, metalni rukohvati, BD, kabelske police, plinska instalacija konstruktivni metalni dijelovi…) na sustav izjednačenje potencijala (SIP) sa svim potrebnim spojnim priborom (kabel, vijci, matice, podloške, kabelske stopice, vezice...vodovi uračunati u stavci vodova)</t>
  </si>
  <si>
    <t>Izrada knjige revizije sustava zaštite od munje</t>
  </si>
  <si>
    <t>UKUPNO 5:</t>
  </si>
  <si>
    <t xml:space="preserve">Mjerenje signala i utvrđivanje pozicije antenskog stupa: </t>
  </si>
  <si>
    <t>Dobava, ugradnja, montaža i spajanje dijelova antenskog sustava: stup za antenu komplet (stup teleskopski sastavljen iz tri dijela ukupne dužine 6m), antena (radio FM antena 87,5-108MHz; H polarizacija te antena HDTV DVB-T 21-60, 17dB pasiv, LTE), pojačalo, multiswitch, prenaponska zaštita, završni otpornici, sitni spojni materijal, uzemljenje i prenaponska zaštita, konektori / odvodnici prenapona za antenski kabel</t>
  </si>
  <si>
    <t>Komplet sa svim potrebnim radom i materijalom uključujući odgovarajuće konektore, završne otpornike RFC75F te sva potrebna spajanja i udešavanja prema prijemnim uvjetima i potrtebi distribucijske mreže.</t>
  </si>
  <si>
    <t>ukupno antenski sustav:</t>
  </si>
  <si>
    <t>Koaksijalni kabel BC/75ohma/7mm, crni plašt</t>
  </si>
  <si>
    <t>Dobava i polaganje cijevi (u pod, zid, strop), zajedno sa sitnim spojnim materijalom i priborom:</t>
  </si>
  <si>
    <t>CSS50</t>
  </si>
  <si>
    <t>Isporučiti sav potreban materijal i izvršiti spajanje antenskog stupa (sklopa) na instalaciju LPS – prihvatnu mrežu na krovu. 
Komplet sa svim radom i materijalom.</t>
  </si>
  <si>
    <t>Tehnički pregled zajedničkog antenskog sustava i izrada propisane dokumentacije od strane ovlaštene ustanove.</t>
  </si>
  <si>
    <t>UKUPNO 6:</t>
  </si>
  <si>
    <t>Ispitivanje, mjerenje, probni rad, pregledi, izdavanje protokola o mjerenjima  i sl. sukladno programu kakvoće (mjerenje srednje rasvjetljenosti prostora, mjerenje rasvjetljenosti sigurnosne rasvjete, mjerenje otpora izolacije,  ispitivanje impedancije petlje kvara, ispitivanje neprekidnosti zaštitnog vodiča i vodiča za izjednačavanje potencijala, mjerenje galvanske povezanost metalnih masa, ispitivanje funkcionalnosti protupožarnog tipkala, ispitivanje funkcionalnosti protupanične rasvjete, ispitivanje funkcionalnosti zaštitnih uređaja diferencijalne struje,  ispitivanje ispravnosti veza, dovođenje u punu funkcionalnost, puštanje u probni rad, ispitivanje uzemljenja), mjerenja i izdavanje certifikata o izvršenom mjerenju kvalitete instaliranih višemodnih i jednomodnih svjetlovodnih veza, sukladnost izmjerenih vrijednosti s vrijednostima prema normi HRN EN 50173-1, mjerenja obaviti na valnim duljinama 1310 nm i 1550 nm za jednomodne niti, a na valnim duljinama 850nm i 1300 nm za višemodne niti, a sve prema normi EN 61280. Rezultate dostaviti u elektroničkom i papirnatom obliku s odgovarajućim oznakama i izračunom ukupne dužine izmjerenih kabela</t>
  </si>
  <si>
    <t xml:space="preserve">Napomena: </t>
  </si>
  <si>
    <t xml:space="preserve">Ispitivanje i mjerenje odnosi se na sve razdjelnike, instalaciju rasvjete i priključnica te druge opreme, telefonsko - računalnu instalaciju, instalaciju sustava zaštite od munje, instalaciju zaštite od požara odnosno sve ostalo obuhvaćeno TOČKAMA TROŠKOVNIKA </t>
  </si>
  <si>
    <t>UKUPNO 7:</t>
  </si>
  <si>
    <t>8. DOKUMENTACIJA</t>
  </si>
  <si>
    <t>2.</t>
  </si>
  <si>
    <t>Izrade "red mark-up" dokumentacija ovjerene od strane izvođača i od ovlaštenog nadzornog inženjera u digitalnom editabilnom formatu. "Red mark-up" dokumentacije (izvedbena dokumentacija s naznačenim izmjenama koje su prethodno odobrene) u obavezi je Izvođača /Naručitelja a služi kao podloga Projektantu za izradu as built dokumenatacije (3 primjerka na papiru +1 u elektronskom obliku na CD-R mediju u nezaključanom formatu: doc, xls i dwg)</t>
  </si>
  <si>
    <t>3.</t>
  </si>
  <si>
    <t>Dostava jednopolnih shema – izvedeno stanje u PVC foliji i umetanje unutar svih razdjelnika</t>
  </si>
  <si>
    <r>
      <t>Napomena:</t>
    </r>
    <r>
      <rPr>
        <i/>
        <sz val="10"/>
        <rFont val="Arial"/>
        <family val="2"/>
      </rPr>
      <t xml:space="preserve"> Dokumentacija se odnosi na sve razdjelnike i instalaciju obuhvaćenu TOČKAMA TROŠKOVNIKA </t>
    </r>
  </si>
  <si>
    <t>UKUPNO 8:</t>
  </si>
  <si>
    <t>REKAPITULACIJA TROŠKOVA</t>
  </si>
  <si>
    <t>NAPAJANJE EL. ENERGIJOM I NISKONAPONSKI RASPLET</t>
  </si>
  <si>
    <t>ELEKTRIČNA INSTALACIJA (rasvjeta, utičnice i druga električna oprema)</t>
  </si>
  <si>
    <t>4.</t>
  </si>
  <si>
    <t xml:space="preserve"> INSTALACIJA ELEKTRONIČKE KOMUNIKACIJE</t>
  </si>
  <si>
    <t>5.</t>
  </si>
  <si>
    <t>INSTALACIJA SUSTAVA ZAŠTITE OD DJELOVANJA MUNJE I IZJEDNAČENJE POTENCIJALA</t>
  </si>
  <si>
    <t>6.</t>
  </si>
  <si>
    <t>INSTALACIJA ANTENSKOG SUSTAVA</t>
  </si>
  <si>
    <t>7.</t>
  </si>
  <si>
    <t>ISPITIVANJE I MJERENJE</t>
  </si>
  <si>
    <t>DOKUMENTACIJA</t>
  </si>
  <si>
    <t>SVEUKUPNO:</t>
  </si>
  <si>
    <t>NAPOMENA: Cijena za svaku točku ovog troškovnika mora obuhvatiti dobavu, montažu, spajanje, te dovođenje stavke u stanje potpune funkcionalnosti.  U cijenu treba ukalkulirati sav spojni, montažni, pridržni i ostali materijal potreban za potpuno funkcioniranje pojedine stavke.  Prilikom izrada ponude treba imati u vidu najnovije važeće propise za pojedine vrste instalacije.Izvođač je dužan prijenos, ugradnju i montažu opreme, kao  i svu građevinsku pomoć izvesti o svom trošku, te sve radove nuditi u jediničnim cijenama predmetnog troškovnika. Svi razdjelnici tebaju biti sastavljeni, ispitani i isporučeni sa natpisnom pločicom prema HRN EN 61439.</t>
  </si>
  <si>
    <t xml:space="preserve">U </t>
  </si>
  <si>
    <t>M.P.</t>
  </si>
  <si>
    <t>________________________________</t>
  </si>
  <si>
    <t xml:space="preserve">potpis ponuditelja </t>
  </si>
  <si>
    <t xml:space="preserve">
</t>
  </si>
  <si>
    <t>Impregnacija zidova akrilnom emulzijom. U cijenu su uključeni komplet rad i materijal.
Obračun po m2</t>
  </si>
  <si>
    <t>2. Fasaderski radovi</t>
  </si>
  <si>
    <t>3. Soboslikarski i ličilački radovi</t>
  </si>
  <si>
    <t>4. Ostali radovi</t>
  </si>
  <si>
    <t>2. ELEKTRIČNA INSTALACIJA (rasvjeta, utičnice i druga električna oprema)</t>
  </si>
  <si>
    <t>3. INSTALACIJA ELEKTRONIČKE KOMUNIKACIJE</t>
  </si>
  <si>
    <t>4. INSTALACIJA SUSTAVA ZAŠTITE OD DJELOVANJA MUNJE I IZJEDNAČENJA POTENCIJALA</t>
  </si>
  <si>
    <t>5. INSTALACIJA  ANTENSKOG SUSTAVA</t>
  </si>
  <si>
    <t>6. ISPITIVANJE I MJERENJE</t>
  </si>
  <si>
    <t xml:space="preserve">2024. godine </t>
  </si>
  <si>
    <t>Nabava, dobava i ugradnja unutarnjih vanjskih PVC klupčica U cijenu su uključeni komplet rad i materijal.
Obračun po m1</t>
  </si>
  <si>
    <t>4.4.</t>
  </si>
  <si>
    <t>Nabava, dobava i ugradnja vanjskih limenih bijelih klupčica U cijenu su uključeni komplet rad i materijal.
Obračun po m1</t>
  </si>
  <si>
    <t>4.5.</t>
  </si>
  <si>
    <t>Nabava, dobava i ugradnja metalnog poklopca DN125 dimenzija 60x60 cm na otvor septičke jame U cijenu su uključeni komplet rad i materijal.
Obračun po komadu</t>
  </si>
  <si>
    <t>Nabava, dobava i ugradnja kompletnog umivaonika. Komplet se sastoji od keramičkog umivaonika sa sifonom s ispustom d32 mm te ručne mješalice. Dimnezije umivaonika 60*42 cm (10 % odstupanje). Oblik pravokutni, boja bijela. Na umivaoniku s gornje strane otvor za mješalicu.
Sav materijal s montažno instalacijskim elementima za umivaonik visine ugradnje 85 cm. Instalacijski element komplet s odvodnim koljenom d50 mm (sifon sive boje) i sifonskom brtvom 44/32 mm, pločom s armaturnim priključcima ½" s uključenom zvučnom izolacijom, vijcima za učvršćenje keramike i svim potrebnim pričvrsnim priborom i spojnim materijalom; Mješalica za umivaonik krom/sive boje, izljevna visina 6,7 cm ,ugradnja stojeća, izljevna dužina 10,7 cm, visina 13,8 cm, dubina 10,0 cm.
Obračun po kompletno ugrađenoj i ispitanoj opremi, sa svim potrebnim materijalom i radom, u punoj funkcionalnosti.</t>
  </si>
  <si>
    <t>Nabava, dobava i ugradnja kompletnog umivaonika, u invalidskom wcu. Komplet se sastoji od  umivaonika sa sifonom s ispustom d32 mm te ručne mješalice. Dimnezije umivaonika 50*42 cm, otvor dimnezija 47*27.5 cm, s odmakom od zida od 6,0 cm. Montaža umivaonika na zid. Oblik pravokutni, boja bijela. Na umivaoniku s gornje strane otvor za mješalicu.
Sav materijal s montažno instalacijskim elementima za umivaonik visine ugradnje 70 cm. Instalacijski element samonosiv za ugradnju u suhomontažnu zidnu ili predzidnu konstrukciju obloženu gipskartonskim pločama/žbukano, komplet s odvodnim koljenom d50 mm (sifon sive boje) i sifonskom brtvom 44/32 mm, pločom s armaturnim priključcima ½" s uključenom zvučnom izolacijom, vijcima za učvršćenje keramike i svim potrebnim pričvrsnim priborom i spojnim materijalom; Mješalica za umivaonik krom/sive boje, izljevna visina 6,7 cm ,ugradnja stojeća, izljevna dužina 10,7 cm, visina 13,8 cm, dubina 10,0 cm.
Obračun po kompletno ugrađenoj i ispitanoj opremi, sa svim potrebnim materijalom i radom, u punoj funkcionalnosti.</t>
  </si>
  <si>
    <t xml:space="preserve">Nabava, dobava i ugradnja štednih vodokotlića s wc školjkom. Komplet se sastoji od:
-konzolne keramičke WC školjke I klase, za 6+3l ispiranje, odignute od poda  6 cm,
- daska s poklopcem bijele boje od kvalitetne plastike,
-  nosača od s WC četkom,
- držača toalet papira od inoxa.
Obračun po kompletno ugrađenoj i ispitanoj opremi, sa svim potrebnim materijalom i radom, u punoj funkcionalnosti. </t>
  </si>
  <si>
    <t>Nabava, dobava i ugradnja štednih vodokotlića s wc školjkom, u invalidskom wcu, komplet s ugrađenom pomoćnom ručkom i akitiviranjem alrama za slučaj pomoći. Komplet se sastoji od:
-konzolne keramičke "rimfree" WC školjke I klase, za 6+3l ispiranje, odignute od poda  6 cm,
- daska s poklopcem bijele boje od kvalitetne plastike,
- nosača  s WC četkom,
- držača toalet papira od inoxa.
Obračun po kompletno ugrađenoj i ispitanoj opremi, sa svim potrebnim materijalom i radom, u punoj funkcionalnosti.</t>
  </si>
  <si>
    <t>Nabava, dobava i ugradnja ruže za tuš i mješalice za vodu. Pod tuša se radi u padu od keramičkih pločica i dan je drugom stavkom. Ruža za tuš izrađena od ABS plastike s visoko sjajnim kromiranim završetkom
Obračun po kompletno ugrađenoj i ispitanoj opremi, sa svim potrebnim materijalom i radom, u punoj funkcionalnosti.</t>
  </si>
  <si>
    <t>Nabava, dobava i ugradnja elektro bojlera za grijanje tople vode. Veličina spremnika 120l. Stavka podrazumjeva i sav potreban pribor za ugradnju i puštanje u pogon bojlera.</t>
  </si>
  <si>
    <t>Nabava i ugradnja p zrcala od stakla debljine 2 mm, s etažerima od staklaStavka podrazumjeva i sav potreban pribor za ugradnju. Zrcalo se ugrađuje u nagibu u invalidskom toaletu. Stavka podrazumjeva i sav potreban pribor za ugradnju.</t>
  </si>
  <si>
    <t>Nabava i ugradnja  zrcala od stakla debljine 2 mm, s etažerima od kaljenog stakla, dimenzija 600 x 400 mm. Stavka podrazumijeva i sav potreban pribor za ugradnju.</t>
  </si>
  <si>
    <t>VENTILACIJA WC-A</t>
  </si>
  <si>
    <t>Kanalni odsisni ventilator, nazivnog protoka V = 700 m3/h, raspoloživog pada tlaka dp = 50 Pa sa izradom spoja na okrugli / kvadratni presjek ventilacijskih kanala</t>
  </si>
  <si>
    <t>kompl.</t>
  </si>
  <si>
    <t>Kanalni odsisni ventilator, nazivnog protoka V = 500 m3/h, raspoloživog pada tlaka dp = 50 Pa sa izradom spoja na okrugli / kvadratni presjek ventilacijskih kanala</t>
  </si>
  <si>
    <t xml:space="preserve">Ventil za odsis zraka, V = 100 m3/h, </t>
  </si>
  <si>
    <t>tip LVS/100/G1/0.</t>
  </si>
  <si>
    <t>Rešetka u vratima,</t>
  </si>
  <si>
    <t>tip AGS-T/325x125/A1/0</t>
  </si>
  <si>
    <t xml:space="preserve">Ventilacijska gibljiva cijev, bez mijenjanja promjera, </t>
  </si>
  <si>
    <r>
      <t xml:space="preserve">promjera </t>
    </r>
    <r>
      <rPr>
        <sz val="11"/>
        <color indexed="8"/>
        <rFont val="Calibri"/>
        <family val="2"/>
        <charset val="238"/>
      </rPr>
      <t>Ø100 mm, sa spojem na ventilacijski</t>
    </r>
  </si>
  <si>
    <t>kanal. Sa svim potrebnim brtvenim i vijčanim</t>
  </si>
  <si>
    <t>elementima za nošenje.</t>
  </si>
  <si>
    <t xml:space="preserve">Kvadratni ventilacijski kanal, dimenzija </t>
  </si>
  <si>
    <t xml:space="preserve">250 x150 mm, debljine 0,8 mm, </t>
  </si>
  <si>
    <t xml:space="preserve">sa svim potrebnim prirubničkim, brtvenim i </t>
  </si>
  <si>
    <t>vijčanim elementima za nošenje kanala</t>
  </si>
  <si>
    <t>Izrada spoja ventilatora na ventilacijski kanal</t>
  </si>
  <si>
    <t>sa svim potrebnim zavješenjima i  prijelazima.</t>
  </si>
  <si>
    <t>komplet</t>
  </si>
  <si>
    <t>8.</t>
  </si>
  <si>
    <t>Odsisna fiksna žaluzija FŽ 250x150.</t>
  </si>
  <si>
    <t xml:space="preserve">Ukupna cijena </t>
  </si>
  <si>
    <t>9.</t>
  </si>
  <si>
    <t xml:space="preserve">Izlaz ventilacijskog kanala za odsis otpadnog </t>
  </si>
  <si>
    <t>zraka na zid građevine te tipskim brtvljenjem</t>
  </si>
  <si>
    <t>10.</t>
  </si>
  <si>
    <t>Obujmice za kanale, redukcije,   sitni potrošni materijal pri montaži te nepredviđeni radovi</t>
  </si>
  <si>
    <t>11.</t>
  </si>
  <si>
    <t>Montaža naprijed navedene opreme</t>
  </si>
  <si>
    <t>do pune pogonske gotovosti</t>
  </si>
  <si>
    <t>12.</t>
  </si>
  <si>
    <t>Građevinski radovi pri montaži cijevi kao što su probijanje zidova, žljebljenje zidova i slično sa izradom proturnih cijevi</t>
  </si>
  <si>
    <t>13.</t>
  </si>
  <si>
    <t>Funkcionalna proba sustava i ventilacije sa postizanja projektnih parametara</t>
  </si>
  <si>
    <t>UKUPNO VENTILACIJA WC-A</t>
  </si>
  <si>
    <t>Dovršetak obnove i rekonstruckija sportsko rekreacijske zgrade na nogometnom igralištu u Batini - faza II</t>
  </si>
  <si>
    <t>3. Ventilacijskii radovi</t>
  </si>
  <si>
    <t>4. Elektro radovi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</si>
</sst>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  <numFmt numFmtId="166" formatCode="&quot;Yes&quot;;&quot;Yes&quot;;&quot;No&quot;"/>
    <numFmt numFmtId="167" formatCode="&quot;kn&quot;\ #,##0_);[Red]\(&quot;kn&quot;\ #,##0\)"/>
    <numFmt numFmtId="168" formatCode="_(&quot;kn&quot;\ * #,##0.00_);_(&quot;kn&quot;\ * \(#,##0.00\);_(&quot;kn&quot;\ * &quot;-&quot;??_);_(@_)"/>
    <numFmt numFmtId="169" formatCode="#&quot;.&quot;"/>
    <numFmt numFmtId="170" formatCode="_(* #,##0.00_);_(* \(#,##0.00\);_(* &quot;-&quot;??_);_(@_)"/>
    <numFmt numFmtId="171" formatCode="#,##0.00\ [$€-1]"/>
    <numFmt numFmtId="172" formatCode="#,##0.00&quot; kn&quot;"/>
    <numFmt numFmtId="173" formatCode="_-* #,##0.00\ [$€-1]_-;\-* #,##0.00\ [$€-1]_-;_-* &quot;-&quot;??\ [$€-1]_-;_-@_-"/>
    <numFmt numFmtId="174" formatCode="[$€-2]\ #,##0.00"/>
    <numFmt numFmtId="175" formatCode="#,##0.00_ ;[Red]\-#,##0.00\ "/>
    <numFmt numFmtId="176" formatCode="#,##0.00\ [$€-1];\-#,##0.00\ [$€-1]"/>
  </numFmts>
  <fonts count="75"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name val="Tms Rmn"/>
    </font>
    <font>
      <sz val="10"/>
      <name val="Helv"/>
    </font>
    <font>
      <b/>
      <sz val="10"/>
      <color rgb="FFFF000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u/>
      <sz val="10"/>
      <color indexed="12"/>
      <name val="Arial"/>
      <family val="2"/>
      <charset val="238"/>
    </font>
    <font>
      <sz val="11"/>
      <color indexed="62"/>
      <name val="Calibri"/>
      <family val="2"/>
      <charset val="238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9"/>
      <name val="Calibri"/>
      <family val="2"/>
      <charset val="238"/>
    </font>
    <font>
      <sz val="11"/>
      <name val="Arial"/>
      <family val="2"/>
    </font>
    <font>
      <sz val="10"/>
      <name val="MS Sans Serif"/>
      <family val="2"/>
      <charset val="238"/>
    </font>
    <font>
      <sz val="10"/>
      <name val="CRO_Bookman-Normal"/>
      <charset val="238"/>
    </font>
    <font>
      <b/>
      <sz val="11"/>
      <color indexed="63"/>
      <name val="Calibri"/>
      <family val="2"/>
      <charset val="238"/>
    </font>
    <font>
      <b/>
      <sz val="11"/>
      <name val="Arial CE"/>
      <family val="2"/>
      <charset val="238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charset val="238"/>
    </font>
    <font>
      <vertAlign val="superscript"/>
      <sz val="10"/>
      <color theme="1"/>
      <name val="Arial"/>
      <family val="2"/>
      <charset val="238"/>
    </font>
    <font>
      <b/>
      <sz val="10"/>
      <name val="Arial"/>
      <family val="2"/>
    </font>
    <font>
      <b/>
      <sz val="12"/>
      <name val="Arial"/>
      <family val="2"/>
      <charset val="238"/>
    </font>
    <font>
      <sz val="10"/>
      <name val="Arial CE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name val="Arial"/>
      <family val="2"/>
    </font>
    <font>
      <sz val="10"/>
      <color indexed="64"/>
      <name val="Arial"/>
      <family val="2"/>
      <charset val="238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b/>
      <i/>
      <sz val="10"/>
      <color rgb="FFFF0000"/>
      <name val="Arial"/>
      <family val="2"/>
      <charset val="238"/>
    </font>
    <font>
      <i/>
      <sz val="9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  <charset val="238"/>
    </font>
    <font>
      <vertAlign val="superscript"/>
      <sz val="10"/>
      <name val="Arial"/>
      <family val="2"/>
    </font>
    <font>
      <b/>
      <sz val="12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u/>
      <sz val="12"/>
      <name val="Arial"/>
      <family val="2"/>
    </font>
    <font>
      <sz val="11"/>
      <color rgb="FFFF0000"/>
      <name val="Arial"/>
      <family val="2"/>
    </font>
    <font>
      <i/>
      <sz val="10"/>
      <color theme="1"/>
      <name val="Arial"/>
      <family val="2"/>
      <charset val="238"/>
    </font>
    <font>
      <sz val="10"/>
      <name val="Symbol"/>
      <family val="1"/>
      <charset val="2"/>
    </font>
    <font>
      <sz val="11"/>
      <name val="Calibri"/>
      <family val="2"/>
      <scheme val="minor"/>
    </font>
    <font>
      <b/>
      <sz val="13"/>
      <color indexed="8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25">
    <xf numFmtId="0" fontId="0" fillId="0" borderId="0"/>
    <xf numFmtId="0" fontId="4" fillId="0" borderId="0"/>
    <xf numFmtId="0" fontId="7" fillId="0" borderId="0"/>
    <xf numFmtId="0" fontId="8" fillId="0" borderId="0"/>
    <xf numFmtId="0" fontId="7" fillId="0" borderId="0"/>
    <xf numFmtId="0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11" fillId="0" borderId="0"/>
    <xf numFmtId="0" fontId="12" fillId="0" borderId="0"/>
    <xf numFmtId="164" fontId="4" fillId="0" borderId="0" applyFont="0" applyFill="0" applyBorder="0" applyAlignment="0" applyProtection="0"/>
    <xf numFmtId="0" fontId="3" fillId="0" borderId="0"/>
    <xf numFmtId="0" fontId="4" fillId="0" borderId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4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5" fillId="11" borderId="0" applyNumberFormat="0" applyBorder="0" applyAlignment="0" applyProtection="0"/>
    <xf numFmtId="0" fontId="15" fillId="7" borderId="0" applyNumberFormat="0" applyBorder="0" applyAlignment="0" applyProtection="0"/>
    <xf numFmtId="0" fontId="15" fillId="5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7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8" borderId="0" applyNumberFormat="0" applyBorder="0" applyAlignment="0" applyProtection="0"/>
    <xf numFmtId="0" fontId="17" fillId="2" borderId="4" applyNumberFormat="0" applyAlignment="0" applyProtection="0"/>
    <xf numFmtId="0" fontId="18" fillId="2" borderId="4" applyNumberFormat="0" applyAlignment="0" applyProtection="0"/>
    <xf numFmtId="0" fontId="19" fillId="19" borderId="5" applyNumberFormat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21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20" borderId="0" applyNumberFormat="0" applyBorder="0" applyAlignment="0" applyProtection="0"/>
    <xf numFmtId="0" fontId="23" fillId="7" borderId="0" applyNumberFormat="0" applyBorder="0" applyAlignment="0" applyProtection="0"/>
    <xf numFmtId="0" fontId="24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4" borderId="4" applyNumberFormat="0" applyAlignment="0" applyProtection="0"/>
    <xf numFmtId="0" fontId="28" fillId="9" borderId="4" applyNumberFormat="0" applyAlignment="0" applyProtection="0"/>
    <xf numFmtId="0" fontId="29" fillId="0" borderId="0">
      <alignment horizontal="right" vertical="top"/>
    </xf>
    <xf numFmtId="0" fontId="30" fillId="0" borderId="0">
      <alignment horizontal="justify" vertical="top" wrapText="1"/>
    </xf>
    <xf numFmtId="0" fontId="29" fillId="0" borderId="0">
      <alignment horizontal="left"/>
    </xf>
    <xf numFmtId="4" fontId="30" fillId="0" borderId="0">
      <alignment horizontal="right"/>
    </xf>
    <xf numFmtId="0" fontId="30" fillId="0" borderId="0">
      <alignment horizontal="right"/>
    </xf>
    <xf numFmtId="4" fontId="30" fillId="0" borderId="0">
      <alignment horizontal="right" wrapText="1"/>
    </xf>
    <xf numFmtId="0" fontId="30" fillId="0" borderId="0">
      <alignment horizontal="right"/>
    </xf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3" fillId="9" borderId="0" applyNumberFormat="0" applyBorder="0" applyAlignment="0" applyProtection="0"/>
    <xf numFmtId="0" fontId="34" fillId="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35" fillId="0" borderId="0">
      <alignment wrapText="1"/>
    </xf>
    <xf numFmtId="0" fontId="4" fillId="0" borderId="0"/>
    <xf numFmtId="0" fontId="20" fillId="0" borderId="0"/>
    <xf numFmtId="0" fontId="11" fillId="0" borderId="0"/>
    <xf numFmtId="0" fontId="36" fillId="0" borderId="0"/>
    <xf numFmtId="0" fontId="37" fillId="0" borderId="0"/>
    <xf numFmtId="0" fontId="14" fillId="0" borderId="0"/>
    <xf numFmtId="0" fontId="4" fillId="0" borderId="0"/>
    <xf numFmtId="0" fontId="36" fillId="0" borderId="0"/>
    <xf numFmtId="0" fontId="3" fillId="0" borderId="0"/>
    <xf numFmtId="0" fontId="36" fillId="0" borderId="0"/>
    <xf numFmtId="0" fontId="4" fillId="0" borderId="0"/>
    <xf numFmtId="4" fontId="1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4" fillId="6" borderId="14" applyNumberFormat="0" applyFont="0" applyAlignment="0" applyProtection="0"/>
    <xf numFmtId="0" fontId="14" fillId="0" borderId="0"/>
    <xf numFmtId="0" fontId="12" fillId="0" borderId="0"/>
    <xf numFmtId="0" fontId="38" fillId="2" borderId="15" applyNumberFormat="0" applyAlignment="0" applyProtection="0"/>
    <xf numFmtId="169" fontId="39" fillId="21" borderId="1" applyNumberFormat="0" applyFont="0" applyAlignment="0" applyProtection="0">
      <alignment horizontal="center" vertical="top"/>
    </xf>
    <xf numFmtId="0" fontId="4" fillId="0" borderId="0"/>
    <xf numFmtId="0" fontId="12" fillId="0" borderId="0"/>
    <xf numFmtId="0" fontId="40" fillId="0" borderId="0" applyNumberFormat="0" applyFill="0" applyBorder="0" applyAlignment="0" applyProtection="0"/>
    <xf numFmtId="0" fontId="41" fillId="0" borderId="16" applyNumberFormat="0" applyFill="0" applyAlignment="0" applyProtection="0"/>
    <xf numFmtId="0" fontId="41" fillId="0" borderId="17" applyNumberFormat="0" applyFill="0" applyAlignment="0" applyProtection="0"/>
    <xf numFmtId="44" fontId="1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170" fontId="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42" fillId="0" borderId="0"/>
    <xf numFmtId="164" fontId="42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>
      <alignment horizontal="justify" vertical="top" wrapText="1"/>
    </xf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9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Protection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51" fillId="0" borderId="0"/>
    <xf numFmtId="169" fontId="39" fillId="21" borderId="1" applyNumberFormat="0" applyFont="0" applyAlignment="0" applyProtection="0">
      <alignment horizontal="center" vertical="top"/>
    </xf>
    <xf numFmtId="169" fontId="39" fillId="21" borderId="1" applyNumberFormat="0" applyFont="0" applyAlignment="0" applyProtection="0">
      <alignment horizontal="center" vertical="top"/>
    </xf>
    <xf numFmtId="169" fontId="39" fillId="21" borderId="1" applyNumberFormat="0" applyFont="0" applyAlignment="0" applyProtection="0">
      <alignment horizontal="center" vertical="top"/>
    </xf>
    <xf numFmtId="0" fontId="52" fillId="0" borderId="0">
      <alignment horizontal="left" vertical="top"/>
    </xf>
    <xf numFmtId="0" fontId="53" fillId="0" borderId="0">
      <alignment horizontal="left" vertical="top"/>
    </xf>
    <xf numFmtId="0" fontId="4" fillId="0" borderId="0" applyNumberFormat="0" applyFill="0" applyProtection="0">
      <alignment horizontal="justify" vertical="top" wrapText="1"/>
    </xf>
    <xf numFmtId="164" fontId="4" fillId="0" borderId="0" applyFont="0" applyFill="0" applyBorder="0" applyAlignment="0" applyProtection="0"/>
    <xf numFmtId="0" fontId="4" fillId="0" borderId="0"/>
    <xf numFmtId="0" fontId="1" fillId="0" borderId="0"/>
  </cellStyleXfs>
  <cellXfs count="293">
    <xf numFmtId="0" fontId="0" fillId="0" borderId="0" xfId="0"/>
    <xf numFmtId="165" fontId="4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16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horizontal="left"/>
    </xf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65" fontId="5" fillId="0" borderId="0" xfId="0" applyNumberFormat="1" applyFont="1" applyAlignment="1">
      <alignment horizontal="right" vertical="center"/>
    </xf>
    <xf numFmtId="171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71" fontId="5" fillId="0" borderId="0" xfId="0" applyNumberFormat="1" applyFont="1" applyAlignment="1">
      <alignment horizontal="center"/>
    </xf>
    <xf numFmtId="171" fontId="4" fillId="0" borderId="0" xfId="0" applyNumberFormat="1" applyFont="1" applyAlignment="1">
      <alignment horizontal="center" vertical="center" wrapText="1"/>
    </xf>
    <xf numFmtId="171" fontId="4" fillId="0" borderId="1" xfId="0" applyNumberFormat="1" applyFont="1" applyBorder="1" applyAlignment="1">
      <alignment horizontal="center" vertical="center" wrapText="1"/>
    </xf>
    <xf numFmtId="171" fontId="5" fillId="0" borderId="0" xfId="0" applyNumberFormat="1" applyFont="1" applyAlignment="1">
      <alignment horizontal="center" vertical="center"/>
    </xf>
    <xf numFmtId="0" fontId="4" fillId="0" borderId="0" xfId="9" applyFont="1" applyAlignment="1">
      <alignment horizontal="center" vertical="center"/>
    </xf>
    <xf numFmtId="0" fontId="4" fillId="0" borderId="0" xfId="9" applyFont="1" applyAlignment="1">
      <alignment horizontal="left" vertical="top" wrapText="1"/>
    </xf>
    <xf numFmtId="2" fontId="4" fillId="0" borderId="0" xfId="9" applyNumberFormat="1" applyFont="1" applyAlignment="1">
      <alignment horizontal="center" vertical="center"/>
    </xf>
    <xf numFmtId="171" fontId="4" fillId="0" borderId="0" xfId="0" applyNumberFormat="1" applyFont="1" applyAlignment="1">
      <alignment horizontal="right" vertical="center"/>
    </xf>
    <xf numFmtId="171" fontId="4" fillId="0" borderId="1" xfId="0" applyNumberFormat="1" applyFont="1" applyBorder="1" applyAlignment="1">
      <alignment horizontal="right" vertical="center"/>
    </xf>
    <xf numFmtId="171" fontId="5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7" fillId="0" borderId="0" xfId="0" applyFont="1"/>
    <xf numFmtId="49" fontId="0" fillId="0" borderId="0" xfId="0" applyNumberFormat="1"/>
    <xf numFmtId="0" fontId="47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174" fontId="0" fillId="0" borderId="0" xfId="0" applyNumberFormat="1"/>
    <xf numFmtId="165" fontId="0" fillId="0" borderId="0" xfId="0" applyNumberFormat="1"/>
    <xf numFmtId="0" fontId="47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21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47" fillId="0" borderId="0" xfId="0" applyFont="1" applyAlignment="1">
      <alignment horizontal="right"/>
    </xf>
    <xf numFmtId="0" fontId="47" fillId="0" borderId="0" xfId="0" applyFont="1" applyAlignment="1">
      <alignment horizontal="center" vertical="center"/>
    </xf>
    <xf numFmtId="165" fontId="47" fillId="0" borderId="0" xfId="0" applyNumberFormat="1" applyFont="1" applyAlignment="1">
      <alignment horizontal="center"/>
    </xf>
    <xf numFmtId="16" fontId="0" fillId="0" borderId="21" xfId="0" applyNumberFormat="1" applyBorder="1" applyAlignment="1">
      <alignment horizontal="center" vertical="center"/>
    </xf>
    <xf numFmtId="171" fontId="0" fillId="0" borderId="21" xfId="0" applyNumberFormat="1" applyBorder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0" fontId="47" fillId="0" borderId="0" xfId="0" applyFont="1" applyAlignment="1">
      <alignment horizontal="right" vertical="center"/>
    </xf>
    <xf numFmtId="165" fontId="47" fillId="0" borderId="0" xfId="0" applyNumberFormat="1" applyFont="1" applyAlignment="1">
      <alignment horizontal="right" vertical="center"/>
    </xf>
    <xf numFmtId="0" fontId="44" fillId="25" borderId="22" xfId="160" applyFont="1" applyFill="1" applyBorder="1" applyAlignment="1">
      <alignment horizontal="center" wrapText="1"/>
    </xf>
    <xf numFmtId="49" fontId="5" fillId="25" borderId="22" xfId="160" applyNumberFormat="1" applyFont="1" applyFill="1" applyBorder="1" applyAlignment="1">
      <alignment horizontal="center" wrapText="1"/>
    </xf>
    <xf numFmtId="0" fontId="5" fillId="25" borderId="22" xfId="160" applyFont="1" applyFill="1" applyBorder="1" applyAlignment="1">
      <alignment horizontal="center" wrapText="1"/>
    </xf>
    <xf numFmtId="0" fontId="5" fillId="25" borderId="22" xfId="160" applyFont="1" applyFill="1" applyBorder="1" applyAlignment="1">
      <alignment horizontal="center"/>
    </xf>
    <xf numFmtId="0" fontId="54" fillId="0" borderId="0" xfId="160" applyFont="1"/>
    <xf numFmtId="0" fontId="10" fillId="0" borderId="0" xfId="160" applyFont="1"/>
    <xf numFmtId="0" fontId="44" fillId="25" borderId="23" xfId="160" applyFont="1" applyFill="1" applyBorder="1" applyAlignment="1">
      <alignment horizontal="center"/>
    </xf>
    <xf numFmtId="49" fontId="5" fillId="25" borderId="23" xfId="160" applyNumberFormat="1" applyFont="1" applyFill="1" applyBorder="1" applyAlignment="1">
      <alignment horizontal="center" wrapText="1"/>
    </xf>
    <xf numFmtId="0" fontId="5" fillId="25" borderId="23" xfId="160" applyFont="1" applyFill="1" applyBorder="1" applyAlignment="1">
      <alignment horizontal="center"/>
    </xf>
    <xf numFmtId="0" fontId="4" fillId="0" borderId="0" xfId="160" applyFont="1"/>
    <xf numFmtId="0" fontId="49" fillId="0" borderId="24" xfId="160" applyFont="1" applyBorder="1" applyAlignment="1">
      <alignment horizontal="center" vertical="top"/>
    </xf>
    <xf numFmtId="0" fontId="55" fillId="0" borderId="24" xfId="160" applyFont="1" applyBorder="1" applyAlignment="1" applyProtection="1">
      <alignment horizontal="justify" vertical="top" wrapText="1"/>
      <protection locked="0"/>
    </xf>
    <xf numFmtId="0" fontId="49" fillId="0" borderId="24" xfId="160" applyFont="1" applyBorder="1" applyAlignment="1">
      <alignment horizontal="center"/>
    </xf>
    <xf numFmtId="4" fontId="49" fillId="0" borderId="24" xfId="160" applyNumberFormat="1" applyFont="1" applyBorder="1" applyAlignment="1">
      <alignment horizontal="center"/>
    </xf>
    <xf numFmtId="0" fontId="44" fillId="0" borderId="0" xfId="160" applyFont="1" applyAlignment="1">
      <alignment horizontal="center"/>
    </xf>
    <xf numFmtId="0" fontId="55" fillId="26" borderId="0" xfId="160" applyFont="1" applyFill="1" applyAlignment="1">
      <alignment horizontal="left" vertical="top" wrapText="1"/>
    </xf>
    <xf numFmtId="0" fontId="55" fillId="26" borderId="0" xfId="160" applyFont="1" applyFill="1" applyAlignment="1">
      <alignment horizontal="center" vertical="top" wrapText="1"/>
    </xf>
    <xf numFmtId="175" fontId="44" fillId="27" borderId="18" xfId="160" applyNumberFormat="1" applyFont="1" applyFill="1" applyBorder="1" applyAlignment="1">
      <alignment horizontal="center" vertical="top"/>
    </xf>
    <xf numFmtId="175" fontId="56" fillId="27" borderId="19" xfId="160" applyNumberFormat="1" applyFont="1" applyFill="1" applyBorder="1" applyAlignment="1">
      <alignment horizontal="justify" vertical="top" wrapText="1"/>
    </xf>
    <xf numFmtId="175" fontId="49" fillId="27" borderId="19" xfId="160" applyNumberFormat="1" applyFont="1" applyFill="1" applyBorder="1" applyAlignment="1">
      <alignment horizontal="center"/>
    </xf>
    <xf numFmtId="0" fontId="49" fillId="27" borderId="19" xfId="160" applyFont="1" applyFill="1" applyBorder="1" applyAlignment="1">
      <alignment horizontal="center"/>
    </xf>
    <xf numFmtId="4" fontId="49" fillId="27" borderId="19" xfId="160" applyNumberFormat="1" applyFont="1" applyFill="1" applyBorder="1" applyAlignment="1">
      <alignment horizontal="center"/>
    </xf>
    <xf numFmtId="4" fontId="49" fillId="27" borderId="20" xfId="160" applyNumberFormat="1" applyFont="1" applyFill="1" applyBorder="1" applyAlignment="1">
      <alignment horizontal="center"/>
    </xf>
    <xf numFmtId="175" fontId="10" fillId="0" borderId="0" xfId="160" applyNumberFormat="1" applyFont="1"/>
    <xf numFmtId="49" fontId="44" fillId="0" borderId="0" xfId="160" applyNumberFormat="1" applyFont="1" applyAlignment="1">
      <alignment horizontal="center" wrapText="1"/>
    </xf>
    <xf numFmtId="0" fontId="49" fillId="0" borderId="0" xfId="160" applyFont="1" applyAlignment="1">
      <alignment horizontal="center" vertical="top"/>
    </xf>
    <xf numFmtId="0" fontId="49" fillId="0" borderId="0" xfId="160" applyFont="1" applyAlignment="1">
      <alignment horizontal="justify" vertical="top" wrapText="1"/>
    </xf>
    <xf numFmtId="0" fontId="49" fillId="0" borderId="0" xfId="160" applyFont="1" applyAlignment="1">
      <alignment horizontal="center"/>
    </xf>
    <xf numFmtId="4" fontId="49" fillId="0" borderId="0" xfId="160" applyNumberFormat="1" applyFont="1" applyAlignment="1">
      <alignment horizontal="center"/>
    </xf>
    <xf numFmtId="0" fontId="49" fillId="0" borderId="0" xfId="160" applyFont="1"/>
    <xf numFmtId="0" fontId="44" fillId="28" borderId="2" xfId="160" applyFont="1" applyFill="1" applyBorder="1" applyAlignment="1">
      <alignment horizontal="right" wrapText="1"/>
    </xf>
    <xf numFmtId="49" fontId="44" fillId="28" borderId="2" xfId="160" applyNumberFormat="1" applyFont="1" applyFill="1" applyBorder="1" applyAlignment="1">
      <alignment horizontal="center" wrapText="1"/>
    </xf>
    <xf numFmtId="4" fontId="44" fillId="28" borderId="2" xfId="160" applyNumberFormat="1" applyFont="1" applyFill="1" applyBorder="1" applyAlignment="1">
      <alignment horizontal="center"/>
    </xf>
    <xf numFmtId="4" fontId="44" fillId="28" borderId="0" xfId="160" applyNumberFormat="1" applyFont="1" applyFill="1" applyAlignment="1">
      <alignment horizontal="center"/>
    </xf>
    <xf numFmtId="49" fontId="49" fillId="0" borderId="0" xfId="160" applyNumberFormat="1" applyFont="1" applyAlignment="1">
      <alignment horizontal="justify" wrapText="1"/>
    </xf>
    <xf numFmtId="0" fontId="44" fillId="0" borderId="0" xfId="160" applyFont="1" applyAlignment="1">
      <alignment horizontal="right" wrapText="1"/>
    </xf>
    <xf numFmtId="4" fontId="44" fillId="0" borderId="0" xfId="160" applyNumberFormat="1" applyFont="1" applyAlignment="1">
      <alignment horizontal="center"/>
    </xf>
    <xf numFmtId="0" fontId="44" fillId="0" borderId="0" xfId="160" applyFont="1" applyAlignment="1">
      <alignment horizontal="justify" vertical="top" wrapText="1"/>
    </xf>
    <xf numFmtId="0" fontId="10" fillId="0" borderId="0" xfId="160" applyFont="1" applyAlignment="1">
      <alignment horizontal="center"/>
    </xf>
    <xf numFmtId="0" fontId="10" fillId="0" borderId="0" xfId="160" applyFont="1" applyAlignment="1">
      <alignment horizontal="justify" vertical="top" wrapText="1"/>
    </xf>
    <xf numFmtId="0" fontId="57" fillId="0" borderId="0" xfId="160" applyFont="1" applyAlignment="1">
      <alignment horizontal="justify" vertical="top" wrapText="1"/>
    </xf>
    <xf numFmtId="0" fontId="58" fillId="0" borderId="0" xfId="160" applyFont="1" applyAlignment="1">
      <alignment horizontal="center" vertical="top"/>
    </xf>
    <xf numFmtId="0" fontId="44" fillId="29" borderId="18" xfId="160" applyFont="1" applyFill="1" applyBorder="1" applyAlignment="1">
      <alignment horizontal="right" vertical="top" wrapText="1"/>
    </xf>
    <xf numFmtId="0" fontId="44" fillId="29" borderId="19" xfId="160" applyFont="1" applyFill="1" applyBorder="1"/>
    <xf numFmtId="0" fontId="44" fillId="29" borderId="19" xfId="160" applyFont="1" applyFill="1" applyBorder="1" applyAlignment="1">
      <alignment horizontal="center"/>
    </xf>
    <xf numFmtId="4" fontId="44" fillId="29" borderId="20" xfId="160" applyNumberFormat="1" applyFont="1" applyFill="1" applyBorder="1" applyAlignment="1">
      <alignment horizontal="center"/>
    </xf>
    <xf numFmtId="0" fontId="44" fillId="0" borderId="0" xfId="160" applyFont="1" applyAlignment="1">
      <alignment horizontal="right" vertical="top" wrapText="1"/>
    </xf>
    <xf numFmtId="0" fontId="44" fillId="0" borderId="0" xfId="160" applyFont="1"/>
    <xf numFmtId="0" fontId="59" fillId="0" borderId="0" xfId="160" applyFont="1" applyAlignment="1">
      <alignment horizontal="center" vertical="top"/>
    </xf>
    <xf numFmtId="0" fontId="59" fillId="0" borderId="0" xfId="160" applyFont="1" applyAlignment="1">
      <alignment horizontal="center"/>
    </xf>
    <xf numFmtId="0" fontId="59" fillId="0" borderId="0" xfId="160" applyFont="1" applyAlignment="1">
      <alignment horizontal="justify" vertical="top" wrapText="1"/>
    </xf>
    <xf numFmtId="4" fontId="59" fillId="0" borderId="0" xfId="160" applyNumberFormat="1" applyFont="1" applyAlignment="1">
      <alignment horizontal="center"/>
    </xf>
    <xf numFmtId="49" fontId="44" fillId="27" borderId="18" xfId="160" applyNumberFormat="1" applyFont="1" applyFill="1" applyBorder="1" applyAlignment="1">
      <alignment horizontal="right" vertical="top" wrapText="1"/>
    </xf>
    <xf numFmtId="4" fontId="44" fillId="27" borderId="20" xfId="160" applyNumberFormat="1" applyFont="1" applyFill="1" applyBorder="1" applyAlignment="1">
      <alignment horizontal="center"/>
    </xf>
    <xf numFmtId="49" fontId="59" fillId="0" borderId="0" xfId="160" applyNumberFormat="1" applyFont="1" applyAlignment="1">
      <alignment wrapText="1"/>
    </xf>
    <xf numFmtId="175" fontId="56" fillId="27" borderId="19" xfId="160" applyNumberFormat="1" applyFont="1" applyFill="1" applyBorder="1" applyAlignment="1">
      <alignment horizontal="left" vertical="top" wrapText="1"/>
    </xf>
    <xf numFmtId="175" fontId="4" fillId="0" borderId="0" xfId="160" applyNumberFormat="1" applyFont="1"/>
    <xf numFmtId="0" fontId="58" fillId="0" borderId="0" xfId="160" applyFont="1" applyAlignment="1">
      <alignment horizontal="center"/>
    </xf>
    <xf numFmtId="0" fontId="49" fillId="0" borderId="0" xfId="160" applyFont="1" applyAlignment="1">
      <alignment horizontal="justify"/>
    </xf>
    <xf numFmtId="0" fontId="49" fillId="0" borderId="0" xfId="160" applyFont="1" applyAlignment="1">
      <alignment horizontal="center" vertical="top" wrapText="1"/>
    </xf>
    <xf numFmtId="0" fontId="49" fillId="0" borderId="0" xfId="160" applyFont="1" applyAlignment="1">
      <alignment horizontal="center" wrapText="1"/>
    </xf>
    <xf numFmtId="4" fontId="49" fillId="0" borderId="0" xfId="223" applyNumberFormat="1" applyFont="1" applyAlignment="1">
      <alignment horizontal="center" wrapText="1"/>
    </xf>
    <xf numFmtId="1" fontId="49" fillId="0" borderId="0" xfId="160" applyNumberFormat="1" applyFont="1" applyAlignment="1">
      <alignment horizontal="center"/>
    </xf>
    <xf numFmtId="16" fontId="49" fillId="0" borderId="0" xfId="160" applyNumberFormat="1" applyFont="1" applyAlignment="1">
      <alignment horizontal="center" vertical="top" wrapText="1"/>
    </xf>
    <xf numFmtId="1" fontId="49" fillId="0" borderId="0" xfId="160" applyNumberFormat="1" applyFont="1" applyAlignment="1">
      <alignment horizontal="center" vertical="center"/>
    </xf>
    <xf numFmtId="49" fontId="49" fillId="0" borderId="0" xfId="160" applyNumberFormat="1" applyFont="1" applyAlignment="1">
      <alignment horizontal="justify" vertical="top" wrapText="1"/>
    </xf>
    <xf numFmtId="49" fontId="49" fillId="0" borderId="0" xfId="160" applyNumberFormat="1" applyFont="1" applyAlignment="1">
      <alignment horizontal="center" vertical="top"/>
    </xf>
    <xf numFmtId="0" fontId="49" fillId="0" borderId="0" xfId="160" applyFont="1" applyAlignment="1">
      <alignment vertical="top" wrapText="1"/>
    </xf>
    <xf numFmtId="0" fontId="49" fillId="0" borderId="0" xfId="160" applyFont="1" applyAlignment="1">
      <alignment horizontal="right" vertical="top" wrapText="1"/>
    </xf>
    <xf numFmtId="49" fontId="49" fillId="0" borderId="0" xfId="160" applyNumberFormat="1" applyFont="1" applyAlignment="1">
      <alignment horizontal="center" vertical="center" wrapText="1"/>
    </xf>
    <xf numFmtId="2" fontId="49" fillId="0" borderId="0" xfId="160" applyNumberFormat="1" applyFont="1" applyAlignment="1">
      <alignment horizontal="center"/>
    </xf>
    <xf numFmtId="49" fontId="59" fillId="0" borderId="0" xfId="160" applyNumberFormat="1" applyFont="1" applyAlignment="1">
      <alignment horizontal="center" vertical="top"/>
    </xf>
    <xf numFmtId="0" fontId="49" fillId="0" borderId="0" xfId="160" applyFont="1" applyAlignment="1">
      <alignment horizontal="center" vertical="center"/>
    </xf>
    <xf numFmtId="0" fontId="60" fillId="0" borderId="0" xfId="160" applyFont="1"/>
    <xf numFmtId="0" fontId="59" fillId="0" borderId="0" xfId="160" applyFont="1" applyAlignment="1">
      <alignment horizontal="center" vertical="top" wrapText="1"/>
    </xf>
    <xf numFmtId="3" fontId="59" fillId="0" borderId="0" xfId="160" applyNumberFormat="1" applyFont="1" applyAlignment="1">
      <alignment horizontal="center" vertical="top"/>
    </xf>
    <xf numFmtId="0" fontId="49" fillId="0" borderId="0" xfId="160" applyFont="1" applyAlignment="1">
      <alignment horizontal="justify" vertical="center"/>
    </xf>
    <xf numFmtId="16" fontId="49" fillId="0" borderId="0" xfId="160" applyNumberFormat="1" applyFont="1" applyAlignment="1">
      <alignment horizontal="center" vertical="top"/>
    </xf>
    <xf numFmtId="49" fontId="44" fillId="0" borderId="0" xfId="160" applyNumberFormat="1" applyFont="1" applyAlignment="1">
      <alignment horizontal="right" vertical="top" wrapText="1"/>
    </xf>
    <xf numFmtId="0" fontId="58" fillId="0" borderId="0" xfId="160" applyFont="1" applyAlignment="1">
      <alignment horizontal="right" wrapText="1"/>
    </xf>
    <xf numFmtId="49" fontId="58" fillId="0" borderId="0" xfId="160" applyNumberFormat="1" applyFont="1" applyAlignment="1">
      <alignment horizontal="center" wrapText="1"/>
    </xf>
    <xf numFmtId="4" fontId="58" fillId="0" borderId="0" xfId="160" applyNumberFormat="1" applyFont="1" applyAlignment="1">
      <alignment horizontal="center"/>
    </xf>
    <xf numFmtId="49" fontId="58" fillId="0" borderId="0" xfId="160" applyNumberFormat="1" applyFont="1" applyAlignment="1">
      <alignment horizontal="right" vertical="top" wrapText="1"/>
    </xf>
    <xf numFmtId="0" fontId="59" fillId="0" borderId="0" xfId="160" applyFont="1"/>
    <xf numFmtId="0" fontId="57" fillId="0" borderId="0" xfId="160" applyFont="1" applyAlignment="1">
      <alignment horizontal="center"/>
    </xf>
    <xf numFmtId="0" fontId="57" fillId="0" borderId="0" xfId="160" applyFont="1" applyAlignment="1">
      <alignment horizontal="justify"/>
    </xf>
    <xf numFmtId="49" fontId="49" fillId="0" borderId="0" xfId="160" applyNumberFormat="1" applyFont="1" applyAlignment="1">
      <alignment horizontal="justify" vertical="top"/>
    </xf>
    <xf numFmtId="0" fontId="58" fillId="0" borderId="0" xfId="160" applyFont="1" applyAlignment="1">
      <alignment horizontal="right" vertical="top" wrapText="1"/>
    </xf>
    <xf numFmtId="0" fontId="44" fillId="0" borderId="0" xfId="160" applyFont="1" applyAlignment="1">
      <alignment horizontal="center" vertical="top"/>
    </xf>
    <xf numFmtId="0" fontId="59" fillId="0" borderId="0" xfId="160" applyFont="1" applyAlignment="1">
      <alignment horizontal="center" wrapText="1"/>
    </xf>
    <xf numFmtId="1" fontId="59" fillId="0" borderId="0" xfId="160" applyNumberFormat="1" applyFont="1" applyAlignment="1">
      <alignment horizontal="center"/>
    </xf>
    <xf numFmtId="0" fontId="59" fillId="0" borderId="0" xfId="160" applyFont="1" applyAlignment="1">
      <alignment horizontal="justify" wrapText="1"/>
    </xf>
    <xf numFmtId="49" fontId="49" fillId="0" borderId="0" xfId="160" applyNumberFormat="1" applyFont="1" applyAlignment="1">
      <alignment horizontal="justify" vertical="center" wrapText="1"/>
    </xf>
    <xf numFmtId="49" fontId="59" fillId="0" borderId="0" xfId="160" applyNumberFormat="1" applyFont="1" applyAlignment="1">
      <alignment horizontal="justify" wrapText="1"/>
    </xf>
    <xf numFmtId="0" fontId="4" fillId="0" borderId="0" xfId="160" applyFont="1" applyAlignment="1">
      <alignment horizontal="justify" vertical="top" wrapText="1"/>
    </xf>
    <xf numFmtId="0" fontId="4" fillId="0" borderId="0" xfId="160" applyFont="1" applyAlignment="1">
      <alignment horizontal="justify" vertical="top"/>
    </xf>
    <xf numFmtId="0" fontId="59" fillId="0" borderId="0" xfId="210" applyFont="1" applyAlignment="1">
      <alignment horizontal="justify" vertical="top" wrapText="1"/>
    </xf>
    <xf numFmtId="0" fontId="59" fillId="0" borderId="0" xfId="160" applyFont="1" applyAlignment="1">
      <alignment horizontal="center" vertical="center"/>
    </xf>
    <xf numFmtId="0" fontId="10" fillId="0" borderId="0" xfId="160" applyFont="1" applyAlignment="1">
      <alignment horizontal="justify" vertical="top"/>
    </xf>
    <xf numFmtId="0" fontId="49" fillId="0" borderId="0" xfId="210" applyFont="1" applyAlignment="1">
      <alignment horizontal="justify" vertical="top" wrapText="1"/>
    </xf>
    <xf numFmtId="0" fontId="59" fillId="0" borderId="0" xfId="160" applyFont="1" applyAlignment="1">
      <alignment vertical="top" wrapText="1"/>
    </xf>
    <xf numFmtId="4" fontId="58" fillId="0" borderId="0" xfId="160" applyNumberFormat="1" applyFont="1" applyAlignment="1">
      <alignment horizontal="center" vertical="center"/>
    </xf>
    <xf numFmtId="175" fontId="62" fillId="27" borderId="19" xfId="160" applyNumberFormat="1" applyFont="1" applyFill="1" applyBorder="1" applyAlignment="1">
      <alignment horizontal="left" vertical="top" wrapText="1"/>
    </xf>
    <xf numFmtId="0" fontId="59" fillId="0" borderId="0" xfId="160" applyFont="1" applyAlignment="1">
      <alignment horizontal="justify"/>
    </xf>
    <xf numFmtId="1" fontId="59" fillId="0" borderId="0" xfId="78" applyNumberFormat="1" applyFont="1" applyFill="1" applyBorder="1" applyAlignment="1">
      <alignment horizontal="justify"/>
    </xf>
    <xf numFmtId="4" fontId="59" fillId="0" borderId="0" xfId="160" applyNumberFormat="1" applyFont="1" applyAlignment="1">
      <alignment horizontal="center" wrapText="1"/>
    </xf>
    <xf numFmtId="0" fontId="49" fillId="0" borderId="0" xfId="160" applyFont="1" applyAlignment="1">
      <alignment horizontal="center" vertical="top" wrapText="1" shrinkToFit="1"/>
    </xf>
    <xf numFmtId="4" fontId="49" fillId="0" borderId="0" xfId="160" applyNumberFormat="1" applyFont="1" applyAlignment="1">
      <alignment horizontal="center" vertical="center"/>
    </xf>
    <xf numFmtId="49" fontId="44" fillId="0" borderId="0" xfId="160" applyNumberFormat="1" applyFont="1" applyAlignment="1">
      <alignment horizontal="center" vertical="top"/>
    </xf>
    <xf numFmtId="0" fontId="44" fillId="27" borderId="19" xfId="160" applyFont="1" applyFill="1" applyBorder="1" applyAlignment="1">
      <alignment horizontal="right"/>
    </xf>
    <xf numFmtId="49" fontId="58" fillId="0" borderId="0" xfId="160" applyNumberFormat="1" applyFont="1" applyAlignment="1">
      <alignment horizontal="center" vertical="top"/>
    </xf>
    <xf numFmtId="175" fontId="59" fillId="0" borderId="0" xfId="160" applyNumberFormat="1" applyFont="1" applyAlignment="1">
      <alignment horizontal="center" vertical="top"/>
    </xf>
    <xf numFmtId="175" fontId="59" fillId="0" borderId="0" xfId="160" applyNumberFormat="1" applyFont="1" applyAlignment="1">
      <alignment horizontal="justify" wrapText="1"/>
    </xf>
    <xf numFmtId="175" fontId="59" fillId="0" borderId="0" xfId="160" applyNumberFormat="1" applyFont="1" applyAlignment="1">
      <alignment horizontal="center"/>
    </xf>
    <xf numFmtId="175" fontId="60" fillId="0" borderId="0" xfId="160" applyNumberFormat="1" applyFont="1"/>
    <xf numFmtId="0" fontId="58" fillId="0" borderId="0" xfId="160" applyFont="1" applyAlignment="1">
      <alignment horizontal="justify" vertical="top" wrapText="1"/>
    </xf>
    <xf numFmtId="1" fontId="58" fillId="0" borderId="0" xfId="78" applyNumberFormat="1" applyFont="1" applyFill="1" applyBorder="1" applyAlignment="1">
      <alignment horizontal="center"/>
    </xf>
    <xf numFmtId="0" fontId="63" fillId="0" borderId="0" xfId="160" applyFont="1" applyAlignment="1">
      <alignment horizontal="justify" vertical="top" wrapText="1"/>
    </xf>
    <xf numFmtId="1" fontId="44" fillId="0" borderId="0" xfId="78" applyNumberFormat="1" applyFont="1" applyFill="1" applyBorder="1" applyAlignment="1">
      <alignment horizontal="center"/>
    </xf>
    <xf numFmtId="49" fontId="44" fillId="29" borderId="18" xfId="160" applyNumberFormat="1" applyFont="1" applyFill="1" applyBorder="1" applyAlignment="1">
      <alignment horizontal="right" vertical="top" wrapText="1"/>
    </xf>
    <xf numFmtId="0" fontId="49" fillId="29" borderId="19" xfId="160" applyFont="1" applyFill="1" applyBorder="1" applyAlignment="1">
      <alignment horizontal="center"/>
    </xf>
    <xf numFmtId="1" fontId="49" fillId="0" borderId="0" xfId="78" applyNumberFormat="1" applyFont="1" applyFill="1" applyBorder="1" applyAlignment="1">
      <alignment horizontal="justify"/>
    </xf>
    <xf numFmtId="175" fontId="4" fillId="26" borderId="0" xfId="160" applyNumberFormat="1" applyFont="1" applyFill="1"/>
    <xf numFmtId="0" fontId="64" fillId="0" borderId="0" xfId="160" applyFont="1" applyAlignment="1">
      <alignment horizontal="justify" vertical="top" wrapText="1"/>
    </xf>
    <xf numFmtId="175" fontId="44" fillId="27" borderId="25" xfId="160" applyNumberFormat="1" applyFont="1" applyFill="1" applyBorder="1" applyAlignment="1">
      <alignment horizontal="center" vertical="top"/>
    </xf>
    <xf numFmtId="175" fontId="65" fillId="27" borderId="26" xfId="160" applyNumberFormat="1" applyFont="1" applyFill="1" applyBorder="1" applyAlignment="1">
      <alignment horizontal="left" vertical="top" wrapText="1"/>
    </xf>
    <xf numFmtId="175" fontId="49" fillId="27" borderId="26" xfId="160" applyNumberFormat="1" applyFont="1" applyFill="1" applyBorder="1" applyAlignment="1">
      <alignment horizontal="center"/>
    </xf>
    <xf numFmtId="0" fontId="49" fillId="27" borderId="26" xfId="160" applyFont="1" applyFill="1" applyBorder="1" applyAlignment="1">
      <alignment horizontal="center"/>
    </xf>
    <xf numFmtId="4" fontId="49" fillId="27" borderId="26" xfId="160" applyNumberFormat="1" applyFont="1" applyFill="1" applyBorder="1" applyAlignment="1">
      <alignment horizontal="center"/>
    </xf>
    <xf numFmtId="4" fontId="49" fillId="27" borderId="27" xfId="160" applyNumberFormat="1" applyFont="1" applyFill="1" applyBorder="1" applyAlignment="1">
      <alignment horizontal="center"/>
    </xf>
    <xf numFmtId="0" fontId="66" fillId="0" borderId="28" xfId="160" applyFont="1" applyBorder="1" applyAlignment="1">
      <alignment horizontal="center" vertical="top"/>
    </xf>
    <xf numFmtId="0" fontId="49" fillId="0" borderId="2" xfId="160" applyFont="1" applyBorder="1" applyAlignment="1">
      <alignment horizontal="justify" vertical="top" wrapText="1"/>
    </xf>
    <xf numFmtId="0" fontId="57" fillId="0" borderId="2" xfId="160" applyFont="1" applyBorder="1" applyAlignment="1">
      <alignment horizontal="left" vertical="top" wrapText="1"/>
    </xf>
    <xf numFmtId="0" fontId="57" fillId="0" borderId="2" xfId="160" applyFont="1" applyBorder="1" applyAlignment="1">
      <alignment horizontal="center" vertical="top" wrapText="1"/>
    </xf>
    <xf numFmtId="4" fontId="64" fillId="0" borderId="29" xfId="160" applyNumberFormat="1" applyFont="1" applyBorder="1" applyAlignment="1">
      <alignment horizontal="center"/>
    </xf>
    <xf numFmtId="0" fontId="66" fillId="0" borderId="30" xfId="160" applyFont="1" applyBorder="1" applyAlignment="1">
      <alignment horizontal="center" vertical="top"/>
    </xf>
    <xf numFmtId="0" fontId="49" fillId="0" borderId="21" xfId="160" applyFont="1" applyBorder="1" applyAlignment="1">
      <alignment horizontal="justify" vertical="top" wrapText="1"/>
    </xf>
    <xf numFmtId="0" fontId="67" fillId="0" borderId="21" xfId="160" applyFont="1" applyBorder="1" applyAlignment="1">
      <alignment horizontal="center"/>
    </xf>
    <xf numFmtId="0" fontId="67" fillId="0" borderId="31" xfId="160" applyFont="1" applyBorder="1" applyAlignment="1">
      <alignment horizontal="center"/>
    </xf>
    <xf numFmtId="49" fontId="68" fillId="0" borderId="21" xfId="160" applyNumberFormat="1" applyFont="1" applyBorder="1" applyAlignment="1">
      <alignment horizontal="left" wrapText="1"/>
    </xf>
    <xf numFmtId="49" fontId="68" fillId="0" borderId="21" xfId="160" applyNumberFormat="1" applyFont="1" applyBorder="1" applyAlignment="1">
      <alignment horizontal="center" wrapText="1"/>
    </xf>
    <xf numFmtId="4" fontId="64" fillId="0" borderId="31" xfId="160" applyNumberFormat="1" applyFont="1" applyBorder="1" applyAlignment="1">
      <alignment horizontal="center"/>
    </xf>
    <xf numFmtId="0" fontId="57" fillId="0" borderId="21" xfId="160" applyFont="1" applyBorder="1" applyAlignment="1">
      <alignment horizontal="left" vertical="top" wrapText="1"/>
    </xf>
    <xf numFmtId="0" fontId="57" fillId="0" borderId="21" xfId="160" applyFont="1" applyBorder="1" applyAlignment="1">
      <alignment horizontal="center" vertical="top" wrapText="1"/>
    </xf>
    <xf numFmtId="0" fontId="49" fillId="0" borderId="30" xfId="160" applyFont="1" applyBorder="1" applyAlignment="1">
      <alignment horizontal="center" vertical="top"/>
    </xf>
    <xf numFmtId="0" fontId="69" fillId="0" borderId="21" xfId="160" applyFont="1" applyBorder="1" applyAlignment="1">
      <alignment horizontal="left" vertical="top" wrapText="1"/>
    </xf>
    <xf numFmtId="0" fontId="49" fillId="0" borderId="21" xfId="160" applyFont="1" applyBorder="1" applyAlignment="1">
      <alignment horizontal="center"/>
    </xf>
    <xf numFmtId="0" fontId="49" fillId="0" borderId="31" xfId="160" applyFont="1" applyBorder="1" applyAlignment="1">
      <alignment horizontal="center"/>
    </xf>
    <xf numFmtId="49" fontId="65" fillId="27" borderId="32" xfId="160" applyNumberFormat="1" applyFont="1" applyFill="1" applyBorder="1" applyAlignment="1">
      <alignment horizontal="center" wrapText="1"/>
    </xf>
    <xf numFmtId="49" fontId="65" fillId="27" borderId="32" xfId="160" applyNumberFormat="1" applyFont="1" applyFill="1" applyBorder="1" applyAlignment="1">
      <alignment horizontal="right" wrapText="1"/>
    </xf>
    <xf numFmtId="0" fontId="49" fillId="27" borderId="32" xfId="160" applyFont="1" applyFill="1" applyBorder="1" applyAlignment="1">
      <alignment horizontal="center"/>
    </xf>
    <xf numFmtId="4" fontId="44" fillId="27" borderId="33" xfId="160" applyNumberFormat="1" applyFont="1" applyFill="1" applyBorder="1" applyAlignment="1">
      <alignment horizontal="center"/>
    </xf>
    <xf numFmtId="0" fontId="35" fillId="0" borderId="0" xfId="160" applyFont="1" applyAlignment="1">
      <alignment horizontal="justify" vertical="center"/>
    </xf>
    <xf numFmtId="0" fontId="35" fillId="0" borderId="0" xfId="160" applyFont="1" applyAlignment="1">
      <alignment horizontal="center" vertical="center"/>
    </xf>
    <xf numFmtId="0" fontId="66" fillId="0" borderId="24" xfId="190" applyFont="1" applyBorder="1"/>
    <xf numFmtId="0" fontId="10" fillId="0" borderId="0" xfId="160" applyFont="1" applyAlignment="1">
      <alignment horizontal="center" vertical="top"/>
    </xf>
    <xf numFmtId="0" fontId="13" fillId="0" borderId="0" xfId="160" applyFont="1" applyAlignment="1">
      <alignment horizontal="justify" vertical="top" wrapText="1"/>
    </xf>
    <xf numFmtId="49" fontId="10" fillId="0" borderId="0" xfId="160" applyNumberFormat="1" applyFont="1" applyAlignment="1">
      <alignment wrapText="1"/>
    </xf>
    <xf numFmtId="49" fontId="13" fillId="0" borderId="0" xfId="160" applyNumberFormat="1" applyFont="1" applyAlignment="1">
      <alignment horizontal="left" vertical="top" wrapText="1"/>
    </xf>
    <xf numFmtId="49" fontId="13" fillId="0" borderId="0" xfId="160" applyNumberFormat="1" applyFont="1" applyAlignment="1">
      <alignment horizontal="center" vertical="top" wrapText="1"/>
    </xf>
    <xf numFmtId="49" fontId="10" fillId="0" borderId="0" xfId="160" applyNumberFormat="1" applyFont="1" applyAlignment="1">
      <alignment horizontal="justify" wrapText="1"/>
    </xf>
    <xf numFmtId="49" fontId="10" fillId="0" borderId="0" xfId="160" applyNumberFormat="1" applyFont="1" applyAlignment="1">
      <alignment horizontal="left" vertical="top" wrapText="1"/>
    </xf>
    <xf numFmtId="49" fontId="10" fillId="0" borderId="0" xfId="160" applyNumberFormat="1" applyFont="1" applyAlignment="1">
      <alignment horizontal="left" wrapText="1"/>
    </xf>
    <xf numFmtId="0" fontId="10" fillId="0" borderId="0" xfId="160" applyFont="1" applyAlignment="1">
      <alignment horizontal="left" vertical="top" wrapText="1"/>
    </xf>
    <xf numFmtId="49" fontId="10" fillId="0" borderId="0" xfId="160" applyNumberFormat="1" applyFont="1" applyAlignment="1">
      <alignment horizontal="right" wrapText="1"/>
    </xf>
    <xf numFmtId="0" fontId="10" fillId="0" borderId="0" xfId="160" applyFont="1" applyAlignment="1">
      <alignment horizontal="right" vertical="top" wrapText="1"/>
    </xf>
    <xf numFmtId="0" fontId="13" fillId="0" borderId="0" xfId="160" applyFont="1" applyAlignment="1">
      <alignment horizontal="right" vertical="top" wrapText="1"/>
    </xf>
    <xf numFmtId="0" fontId="10" fillId="0" borderId="0" xfId="160" applyFont="1" applyAlignment="1">
      <alignment horizontal="justify"/>
    </xf>
    <xf numFmtId="49" fontId="13" fillId="0" borderId="0" xfId="160" applyNumberFormat="1" applyFont="1" applyAlignment="1">
      <alignment horizontal="right" wrapText="1"/>
    </xf>
    <xf numFmtId="49" fontId="10" fillId="0" borderId="0" xfId="160" applyNumberFormat="1" applyFont="1" applyAlignment="1">
      <alignment vertical="distributed" wrapText="1"/>
    </xf>
    <xf numFmtId="49" fontId="10" fillId="0" borderId="0" xfId="160" applyNumberFormat="1" applyFont="1" applyAlignment="1">
      <alignment horizontal="center" vertical="distributed" wrapText="1"/>
    </xf>
    <xf numFmtId="171" fontId="0" fillId="0" borderId="0" xfId="0" applyNumberFormat="1"/>
    <xf numFmtId="176" fontId="47" fillId="0" borderId="0" xfId="0" applyNumberFormat="1" applyFont="1" applyAlignment="1">
      <alignment horizontal="center"/>
    </xf>
    <xf numFmtId="171" fontId="47" fillId="0" borderId="0" xfId="0" applyNumberFormat="1" applyFont="1" applyAlignment="1">
      <alignment horizontal="center"/>
    </xf>
    <xf numFmtId="171" fontId="47" fillId="0" borderId="0" xfId="0" applyNumberFormat="1" applyFont="1" applyAlignment="1">
      <alignment horizontal="center" vertical="center"/>
    </xf>
    <xf numFmtId="171" fontId="0" fillId="0" borderId="0" xfId="0" applyNumberFormat="1" applyAlignment="1">
      <alignment horizontal="right" vertical="center"/>
    </xf>
    <xf numFmtId="171" fontId="47" fillId="0" borderId="0" xfId="0" applyNumberFormat="1" applyFont="1" applyAlignment="1">
      <alignment horizontal="right" vertical="center"/>
    </xf>
    <xf numFmtId="0" fontId="71" fillId="0" borderId="0" xfId="0" applyFont="1"/>
    <xf numFmtId="0" fontId="5" fillId="23" borderId="18" xfId="224" applyFont="1" applyFill="1" applyBorder="1" applyAlignment="1">
      <alignment horizontal="center"/>
    </xf>
    <xf numFmtId="0" fontId="45" fillId="23" borderId="19" xfId="224" applyFont="1" applyFill="1" applyBorder="1"/>
    <xf numFmtId="0" fontId="1" fillId="23" borderId="19" xfId="224" applyFill="1" applyBorder="1"/>
    <xf numFmtId="0" fontId="1" fillId="23" borderId="20" xfId="224" applyFill="1" applyBorder="1"/>
    <xf numFmtId="0" fontId="1" fillId="0" borderId="0" xfId="224"/>
    <xf numFmtId="0" fontId="1" fillId="0" borderId="0" xfId="224" applyAlignment="1">
      <alignment horizontal="center"/>
    </xf>
    <xf numFmtId="0" fontId="1" fillId="0" borderId="0" xfId="224" applyAlignment="1">
      <alignment horizontal="right"/>
    </xf>
    <xf numFmtId="0" fontId="49" fillId="0" borderId="0" xfId="224" applyFont="1" applyAlignment="1">
      <alignment horizontal="center"/>
    </xf>
    <xf numFmtId="0" fontId="1" fillId="0" borderId="0" xfId="224" applyAlignment="1">
      <alignment vertical="center"/>
    </xf>
    <xf numFmtId="2" fontId="1" fillId="0" borderId="0" xfId="224" applyNumberFormat="1"/>
    <xf numFmtId="0" fontId="4" fillId="0" borderId="0" xfId="224" applyFont="1"/>
    <xf numFmtId="0" fontId="72" fillId="0" borderId="0" xfId="224" applyFont="1"/>
    <xf numFmtId="0" fontId="73" fillId="0" borderId="0" xfId="224" applyFont="1" applyAlignment="1">
      <alignment horizontal="center"/>
    </xf>
    <xf numFmtId="0" fontId="49" fillId="0" borderId="0" xfId="224" applyFont="1"/>
    <xf numFmtId="0" fontId="14" fillId="0" borderId="0" xfId="224" applyFont="1"/>
    <xf numFmtId="0" fontId="44" fillId="22" borderId="18" xfId="224" applyFont="1" applyFill="1" applyBorder="1" applyAlignment="1">
      <alignment horizontal="center" vertical="center" wrapText="1"/>
    </xf>
    <xf numFmtId="0" fontId="44" fillId="22" borderId="19" xfId="224" applyFont="1" applyFill="1" applyBorder="1" applyAlignment="1">
      <alignment horizontal="center" vertical="center" wrapText="1"/>
    </xf>
    <xf numFmtId="2" fontId="44" fillId="22" borderId="19" xfId="224" applyNumberFormat="1" applyFont="1" applyFill="1" applyBorder="1" applyAlignment="1">
      <alignment horizontal="center" vertical="center" wrapText="1"/>
    </xf>
    <xf numFmtId="2" fontId="44" fillId="22" borderId="20" xfId="224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3" xfId="9" applyFont="1" applyBorder="1" applyAlignment="1">
      <alignment horizontal="left" vertical="top" wrapText="1"/>
    </xf>
    <xf numFmtId="0" fontId="4" fillId="0" borderId="0" xfId="9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7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21" xfId="0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0" fillId="0" borderId="21" xfId="0" applyNumberFormat="1" applyBorder="1" applyAlignment="1">
      <alignment horizontal="left" vertical="top" wrapText="1"/>
    </xf>
    <xf numFmtId="0" fontId="47" fillId="0" borderId="0" xfId="0" applyFont="1" applyAlignment="1">
      <alignment horizontal="center" wrapText="1"/>
    </xf>
    <xf numFmtId="0" fontId="1" fillId="0" borderId="0" xfId="224" applyAlignment="1">
      <alignment horizontal="left"/>
    </xf>
    <xf numFmtId="0" fontId="49" fillId="0" borderId="0" xfId="224" applyFont="1" applyAlignment="1">
      <alignment horizontal="left" vertical="top" wrapText="1"/>
    </xf>
    <xf numFmtId="0" fontId="1" fillId="0" borderId="0" xfId="224" applyAlignment="1">
      <alignment horizontal="left" vertical="top" wrapText="1"/>
    </xf>
    <xf numFmtId="0" fontId="44" fillId="22" borderId="19" xfId="224" applyFont="1" applyFill="1" applyBorder="1" applyAlignment="1">
      <alignment horizontal="center" vertical="center" wrapText="1"/>
    </xf>
    <xf numFmtId="0" fontId="49" fillId="0" borderId="0" xfId="224" applyFont="1" applyAlignment="1">
      <alignment horizontal="left"/>
    </xf>
    <xf numFmtId="165" fontId="74" fillId="24" borderId="18" xfId="224" applyNumberFormat="1" applyFont="1" applyFill="1" applyBorder="1" applyAlignment="1">
      <alignment horizontal="left" vertical="center"/>
    </xf>
    <xf numFmtId="165" fontId="74" fillId="24" borderId="19" xfId="224" applyNumberFormat="1" applyFont="1" applyFill="1" applyBorder="1" applyAlignment="1">
      <alignment horizontal="left" vertical="center"/>
    </xf>
    <xf numFmtId="173" fontId="74" fillId="24" borderId="19" xfId="224" applyNumberFormat="1" applyFont="1" applyFill="1" applyBorder="1" applyAlignment="1">
      <alignment horizontal="right"/>
    </xf>
    <xf numFmtId="173" fontId="74" fillId="24" borderId="20" xfId="224" applyNumberFormat="1" applyFont="1" applyFill="1" applyBorder="1" applyAlignment="1">
      <alignment horizontal="right"/>
    </xf>
    <xf numFmtId="0" fontId="4" fillId="0" borderId="21" xfId="160" applyFont="1" applyBorder="1" applyAlignment="1">
      <alignment horizontal="left" wrapText="1"/>
    </xf>
    <xf numFmtId="49" fontId="44" fillId="0" borderId="0" xfId="160" applyNumberFormat="1" applyFont="1" applyAlignment="1">
      <alignment horizontal="left" wrapText="1"/>
    </xf>
    <xf numFmtId="0" fontId="70" fillId="0" borderId="0" xfId="16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225">
    <cellStyle name="20% - Accent1 2" xfId="15" xr:uid="{00000000-0005-0000-0000-000000000000}"/>
    <cellStyle name="20% - Accent1 2 2" xfId="16" xr:uid="{00000000-0005-0000-0000-000001000000}"/>
    <cellStyle name="20% - Accent1 3" xfId="17" xr:uid="{00000000-0005-0000-0000-000002000000}"/>
    <cellStyle name="20% - Accent2 2" xfId="18" xr:uid="{00000000-0005-0000-0000-000003000000}"/>
    <cellStyle name="20% - Accent2 2 2" xfId="19" xr:uid="{00000000-0005-0000-0000-000004000000}"/>
    <cellStyle name="20% - Accent2 3" xfId="20" xr:uid="{00000000-0005-0000-0000-000005000000}"/>
    <cellStyle name="20% - Accent3 2" xfId="21" xr:uid="{00000000-0005-0000-0000-000006000000}"/>
    <cellStyle name="20% - Accent3 2 2" xfId="22" xr:uid="{00000000-0005-0000-0000-000007000000}"/>
    <cellStyle name="20% - Accent4 2" xfId="23" xr:uid="{00000000-0005-0000-0000-000008000000}"/>
    <cellStyle name="20% - Accent4 2 2" xfId="24" xr:uid="{00000000-0005-0000-0000-000009000000}"/>
    <cellStyle name="20% - Accent4 3" xfId="25" xr:uid="{00000000-0005-0000-0000-00000A000000}"/>
    <cellStyle name="20% - Accent5 2" xfId="26" xr:uid="{00000000-0005-0000-0000-00000B000000}"/>
    <cellStyle name="20% - Accent5 2 2" xfId="27" xr:uid="{00000000-0005-0000-0000-00000C000000}"/>
    <cellStyle name="20% - Accent6 2" xfId="28" xr:uid="{00000000-0005-0000-0000-00000D000000}"/>
    <cellStyle name="20% - Accent6 2 2" xfId="29" xr:uid="{00000000-0005-0000-0000-00000E000000}"/>
    <cellStyle name="20% - Accent6 3" xfId="30" xr:uid="{00000000-0005-0000-0000-00000F000000}"/>
    <cellStyle name="40% - Accent1 2" xfId="31" xr:uid="{00000000-0005-0000-0000-000010000000}"/>
    <cellStyle name="40% - Accent1 2 2" xfId="32" xr:uid="{00000000-0005-0000-0000-000011000000}"/>
    <cellStyle name="40% - Accent1 3" xfId="33" xr:uid="{00000000-0005-0000-0000-000012000000}"/>
    <cellStyle name="40% - Accent2 2" xfId="34" xr:uid="{00000000-0005-0000-0000-000013000000}"/>
    <cellStyle name="40% - Accent2 2 2" xfId="35" xr:uid="{00000000-0005-0000-0000-000014000000}"/>
    <cellStyle name="40% - Accent3 2" xfId="36" xr:uid="{00000000-0005-0000-0000-000015000000}"/>
    <cellStyle name="40% - Accent3 2 2" xfId="37" xr:uid="{00000000-0005-0000-0000-000016000000}"/>
    <cellStyle name="40% - Accent4 2" xfId="38" xr:uid="{00000000-0005-0000-0000-000017000000}"/>
    <cellStyle name="40% - Accent4 2 2" xfId="39" xr:uid="{00000000-0005-0000-0000-000018000000}"/>
    <cellStyle name="40% - Accent4 3" xfId="40" xr:uid="{00000000-0005-0000-0000-000019000000}"/>
    <cellStyle name="40% - Accent5 2" xfId="41" xr:uid="{00000000-0005-0000-0000-00001A000000}"/>
    <cellStyle name="40% - Accent5 2 2" xfId="42" xr:uid="{00000000-0005-0000-0000-00001B000000}"/>
    <cellStyle name="40% - Accent5 3" xfId="43" xr:uid="{00000000-0005-0000-0000-00001C000000}"/>
    <cellStyle name="40% - Accent6 2" xfId="44" xr:uid="{00000000-0005-0000-0000-00001D000000}"/>
    <cellStyle name="40% - Accent6 2 2" xfId="45" xr:uid="{00000000-0005-0000-0000-00001E000000}"/>
    <cellStyle name="40% - Accent6 3" xfId="46" xr:uid="{00000000-0005-0000-0000-00001F000000}"/>
    <cellStyle name="60% - Accent1 2" xfId="47" xr:uid="{00000000-0005-0000-0000-000020000000}"/>
    <cellStyle name="60% - Accent1 3" xfId="48" xr:uid="{00000000-0005-0000-0000-000021000000}"/>
    <cellStyle name="60% - Accent2 2" xfId="49" xr:uid="{00000000-0005-0000-0000-000022000000}"/>
    <cellStyle name="60% - Accent2 3" xfId="50" xr:uid="{00000000-0005-0000-0000-000023000000}"/>
    <cellStyle name="60% - Accent3 2" xfId="51" xr:uid="{00000000-0005-0000-0000-000024000000}"/>
    <cellStyle name="60% - Accent3 3" xfId="52" xr:uid="{00000000-0005-0000-0000-000025000000}"/>
    <cellStyle name="60% - Accent4 2" xfId="53" xr:uid="{00000000-0005-0000-0000-000026000000}"/>
    <cellStyle name="60% - Accent4 3" xfId="54" xr:uid="{00000000-0005-0000-0000-000027000000}"/>
    <cellStyle name="60% - Accent5 2" xfId="55" xr:uid="{00000000-0005-0000-0000-000028000000}"/>
    <cellStyle name="60% - Accent5 3" xfId="56" xr:uid="{00000000-0005-0000-0000-000029000000}"/>
    <cellStyle name="60% - Accent6 2" xfId="57" xr:uid="{00000000-0005-0000-0000-00002A000000}"/>
    <cellStyle name="60% - Accent6 3" xfId="58" xr:uid="{00000000-0005-0000-0000-00002B000000}"/>
    <cellStyle name="A4 Small 210 x 297 mm" xfId="7" xr:uid="{00000000-0005-0000-0000-00002C000000}"/>
    <cellStyle name="Accent1 2" xfId="59" xr:uid="{00000000-0005-0000-0000-00002D000000}"/>
    <cellStyle name="Accent1 3" xfId="60" xr:uid="{00000000-0005-0000-0000-00002E000000}"/>
    <cellStyle name="Accent2 2" xfId="61" xr:uid="{00000000-0005-0000-0000-00002F000000}"/>
    <cellStyle name="Accent2 3" xfId="62" xr:uid="{00000000-0005-0000-0000-000030000000}"/>
    <cellStyle name="Accent3 2" xfId="63" xr:uid="{00000000-0005-0000-0000-000031000000}"/>
    <cellStyle name="Accent3 3" xfId="64" xr:uid="{00000000-0005-0000-0000-000032000000}"/>
    <cellStyle name="Accent4 2" xfId="65" xr:uid="{00000000-0005-0000-0000-000033000000}"/>
    <cellStyle name="Accent5 2" xfId="66" xr:uid="{00000000-0005-0000-0000-000034000000}"/>
    <cellStyle name="Accent6 2" xfId="67" xr:uid="{00000000-0005-0000-0000-000035000000}"/>
    <cellStyle name="Accent6 3" xfId="68" xr:uid="{00000000-0005-0000-0000-000036000000}"/>
    <cellStyle name="Bad 2" xfId="69" xr:uid="{00000000-0005-0000-0000-000037000000}"/>
    <cellStyle name="Bad 3" xfId="70" xr:uid="{00000000-0005-0000-0000-000038000000}"/>
    <cellStyle name="Calculation 2" xfId="71" xr:uid="{00000000-0005-0000-0000-000039000000}"/>
    <cellStyle name="Calculation 3" xfId="72" xr:uid="{00000000-0005-0000-0000-00003A000000}"/>
    <cellStyle name="Check Cell 2" xfId="73" xr:uid="{00000000-0005-0000-0000-00003B000000}"/>
    <cellStyle name="Comma 10" xfId="74" xr:uid="{00000000-0005-0000-0000-00003C000000}"/>
    <cellStyle name="Comma 10 2" xfId="75" xr:uid="{00000000-0005-0000-0000-00003D000000}"/>
    <cellStyle name="Comma 11" xfId="76" xr:uid="{00000000-0005-0000-0000-00003E000000}"/>
    <cellStyle name="Comma 11 2" xfId="77" xr:uid="{00000000-0005-0000-0000-00003F000000}"/>
    <cellStyle name="Comma 12" xfId="78" xr:uid="{00000000-0005-0000-0000-000040000000}"/>
    <cellStyle name="Comma 13" xfId="161" xr:uid="{00000000-0005-0000-0000-000041000000}"/>
    <cellStyle name="Comma 14" xfId="169" xr:uid="{00000000-0005-0000-0000-000042000000}"/>
    <cellStyle name="Comma 15" xfId="170" xr:uid="{00000000-0005-0000-0000-000043000000}"/>
    <cellStyle name="Comma 15 2" xfId="171" xr:uid="{00000000-0005-0000-0000-000044000000}"/>
    <cellStyle name="Comma 16" xfId="172" xr:uid="{00000000-0005-0000-0000-000045000000}"/>
    <cellStyle name="Comma 17" xfId="173" xr:uid="{00000000-0005-0000-0000-000046000000}"/>
    <cellStyle name="Comma 18" xfId="174" xr:uid="{00000000-0005-0000-0000-000047000000}"/>
    <cellStyle name="Comma 19" xfId="175" xr:uid="{00000000-0005-0000-0000-000048000000}"/>
    <cellStyle name="Comma 2" xfId="5" xr:uid="{00000000-0005-0000-0000-000049000000}"/>
    <cellStyle name="Comma 2 2" xfId="79" xr:uid="{00000000-0005-0000-0000-00004A000000}"/>
    <cellStyle name="Comma 2 3" xfId="80" xr:uid="{00000000-0005-0000-0000-00004B000000}"/>
    <cellStyle name="Comma 2 4" xfId="176" xr:uid="{00000000-0005-0000-0000-00004C000000}"/>
    <cellStyle name="Comma 2 5" xfId="177" xr:uid="{00000000-0005-0000-0000-00004D000000}"/>
    <cellStyle name="Comma 2 6" xfId="178" xr:uid="{00000000-0005-0000-0000-00004E000000}"/>
    <cellStyle name="Comma 2 7" xfId="179" xr:uid="{00000000-0005-0000-0000-00004F000000}"/>
    <cellStyle name="Comma 20" xfId="180" xr:uid="{00000000-0005-0000-0000-000050000000}"/>
    <cellStyle name="Comma 21" xfId="181" xr:uid="{00000000-0005-0000-0000-000051000000}"/>
    <cellStyle name="Comma 3" xfId="12" xr:uid="{00000000-0005-0000-0000-000052000000}"/>
    <cellStyle name="Comma 3 2" xfId="81" xr:uid="{00000000-0005-0000-0000-000053000000}"/>
    <cellStyle name="Comma 4" xfId="82" xr:uid="{00000000-0005-0000-0000-000054000000}"/>
    <cellStyle name="Comma 5" xfId="83" xr:uid="{00000000-0005-0000-0000-000055000000}"/>
    <cellStyle name="Comma 6" xfId="84" xr:uid="{00000000-0005-0000-0000-000056000000}"/>
    <cellStyle name="Comma 7" xfId="85" xr:uid="{00000000-0005-0000-0000-000057000000}"/>
    <cellStyle name="Comma 8" xfId="86" xr:uid="{00000000-0005-0000-0000-000058000000}"/>
    <cellStyle name="Comma 9" xfId="87" xr:uid="{00000000-0005-0000-0000-000059000000}"/>
    <cellStyle name="Comma 9 2" xfId="88" xr:uid="{00000000-0005-0000-0000-00005A000000}"/>
    <cellStyle name="Currency 2" xfId="6" xr:uid="{00000000-0005-0000-0000-00005C000000}"/>
    <cellStyle name="Currency 3" xfId="89" xr:uid="{00000000-0005-0000-0000-00005D000000}"/>
    <cellStyle name="Currency 4" xfId="90" xr:uid="{00000000-0005-0000-0000-00005E000000}"/>
    <cellStyle name="Currency 5" xfId="182" xr:uid="{00000000-0005-0000-0000-00005F000000}"/>
    <cellStyle name="Currency 6" xfId="183" xr:uid="{00000000-0005-0000-0000-000060000000}"/>
    <cellStyle name="Excel Built-in Normal" xfId="9" xr:uid="{00000000-0005-0000-0000-000061000000}"/>
    <cellStyle name="Explanatory Text 2" xfId="91" xr:uid="{00000000-0005-0000-0000-000062000000}"/>
    <cellStyle name="Good 2" xfId="92" xr:uid="{00000000-0005-0000-0000-000063000000}"/>
    <cellStyle name="Good 3" xfId="93" xr:uid="{00000000-0005-0000-0000-000064000000}"/>
    <cellStyle name="Heading 1 2" xfId="94" xr:uid="{00000000-0005-0000-0000-000065000000}"/>
    <cellStyle name="Heading 1 3" xfId="95" xr:uid="{00000000-0005-0000-0000-000066000000}"/>
    <cellStyle name="Heading 2 2" xfId="96" xr:uid="{00000000-0005-0000-0000-000067000000}"/>
    <cellStyle name="Heading 2 3" xfId="97" xr:uid="{00000000-0005-0000-0000-000068000000}"/>
    <cellStyle name="Heading 3 2" xfId="98" xr:uid="{00000000-0005-0000-0000-000069000000}"/>
    <cellStyle name="Heading 3 3" xfId="99" xr:uid="{00000000-0005-0000-0000-00006A000000}"/>
    <cellStyle name="Heading 4 2" xfId="100" xr:uid="{00000000-0005-0000-0000-00006B000000}"/>
    <cellStyle name="Hyperlink 2" xfId="101" xr:uid="{00000000-0005-0000-0000-00006C000000}"/>
    <cellStyle name="Input 2" xfId="102" xr:uid="{00000000-0005-0000-0000-00006D000000}"/>
    <cellStyle name="Input 3" xfId="103" xr:uid="{00000000-0005-0000-0000-00006E000000}"/>
    <cellStyle name="kolona A" xfId="104" xr:uid="{00000000-0005-0000-0000-00006F000000}"/>
    <cellStyle name="kolona B" xfId="105" xr:uid="{00000000-0005-0000-0000-000070000000}"/>
    <cellStyle name="kolona C" xfId="106" xr:uid="{00000000-0005-0000-0000-000071000000}"/>
    <cellStyle name="kolona D" xfId="107" xr:uid="{00000000-0005-0000-0000-000072000000}"/>
    <cellStyle name="kolona E" xfId="108" xr:uid="{00000000-0005-0000-0000-000073000000}"/>
    <cellStyle name="kolona F" xfId="109" xr:uid="{00000000-0005-0000-0000-000074000000}"/>
    <cellStyle name="kolona G" xfId="110" xr:uid="{00000000-0005-0000-0000-000075000000}"/>
    <cellStyle name="Linked Cell 2" xfId="111" xr:uid="{00000000-0005-0000-0000-000076000000}"/>
    <cellStyle name="Linked Cell 3" xfId="112" xr:uid="{00000000-0005-0000-0000-000077000000}"/>
    <cellStyle name="merge" xfId="184" xr:uid="{00000000-0005-0000-0000-000078000000}"/>
    <cellStyle name="Neutral 2" xfId="113" xr:uid="{00000000-0005-0000-0000-000079000000}"/>
    <cellStyle name="Neutral 3" xfId="114" xr:uid="{00000000-0005-0000-0000-00007A000000}"/>
    <cellStyle name="Normal 10" xfId="14" xr:uid="{00000000-0005-0000-0000-00007C000000}"/>
    <cellStyle name="Normal 10 2" xfId="115" xr:uid="{00000000-0005-0000-0000-00007D000000}"/>
    <cellStyle name="Normal 11" xfId="116" xr:uid="{00000000-0005-0000-0000-00007E000000}"/>
    <cellStyle name="Normal 12" xfId="117" xr:uid="{00000000-0005-0000-0000-00007F000000}"/>
    <cellStyle name="Normal 13" xfId="118" xr:uid="{00000000-0005-0000-0000-000080000000}"/>
    <cellStyle name="Normal 14" xfId="119" xr:uid="{00000000-0005-0000-0000-000081000000}"/>
    <cellStyle name="Normal 15" xfId="120" xr:uid="{00000000-0005-0000-0000-000082000000}"/>
    <cellStyle name="Normal 15 2" xfId="121" xr:uid="{00000000-0005-0000-0000-000083000000}"/>
    <cellStyle name="Normal 16" xfId="122" xr:uid="{00000000-0005-0000-0000-000084000000}"/>
    <cellStyle name="Normal 17" xfId="123" xr:uid="{00000000-0005-0000-0000-000085000000}"/>
    <cellStyle name="Normal 18" xfId="124" xr:uid="{00000000-0005-0000-0000-000086000000}"/>
    <cellStyle name="Normal 19" xfId="125" xr:uid="{00000000-0005-0000-0000-000087000000}"/>
    <cellStyle name="Normal 2" xfId="1" xr:uid="{00000000-0005-0000-0000-000088000000}"/>
    <cellStyle name="Normal 2 10" xfId="164" xr:uid="{00000000-0005-0000-0000-000089000000}"/>
    <cellStyle name="Normal 2 2" xfId="10" xr:uid="{00000000-0005-0000-0000-00008A000000}"/>
    <cellStyle name="Normal 2 2 2" xfId="126" xr:uid="{00000000-0005-0000-0000-00008B000000}"/>
    <cellStyle name="Normal 2 2 3" xfId="127" xr:uid="{00000000-0005-0000-0000-00008C000000}"/>
    <cellStyle name="Normal 2 2 4" xfId="185" xr:uid="{00000000-0005-0000-0000-00008D000000}"/>
    <cellStyle name="Normal 2 3" xfId="128" xr:uid="{00000000-0005-0000-0000-00008E000000}"/>
    <cellStyle name="Normal 2 4" xfId="129" xr:uid="{00000000-0005-0000-0000-00008F000000}"/>
    <cellStyle name="Normal 2 4 2 2 2" xfId="186" xr:uid="{00000000-0005-0000-0000-000090000000}"/>
    <cellStyle name="Normal 2 5" xfId="130" xr:uid="{00000000-0005-0000-0000-000091000000}"/>
    <cellStyle name="Normal 20" xfId="131" xr:uid="{00000000-0005-0000-0000-000092000000}"/>
    <cellStyle name="Normal 21" xfId="132" xr:uid="{00000000-0005-0000-0000-000093000000}"/>
    <cellStyle name="Normal 22" xfId="133" xr:uid="{00000000-0005-0000-0000-000094000000}"/>
    <cellStyle name="Normal 22 2" xfId="187" xr:uid="{00000000-0005-0000-0000-000095000000}"/>
    <cellStyle name="Normal 22 3" xfId="188" xr:uid="{00000000-0005-0000-0000-000096000000}"/>
    <cellStyle name="Normal 22 4" xfId="189" xr:uid="{00000000-0005-0000-0000-000097000000}"/>
    <cellStyle name="Normal 23" xfId="160" xr:uid="{00000000-0005-0000-0000-000098000000}"/>
    <cellStyle name="Normal 24" xfId="134" xr:uid="{00000000-0005-0000-0000-000099000000}"/>
    <cellStyle name="Normal 25" xfId="162" xr:uid="{00000000-0005-0000-0000-00009A000000}"/>
    <cellStyle name="Normal 26" xfId="190" xr:uid="{00000000-0005-0000-0000-00009B000000}"/>
    <cellStyle name="Normal 27" xfId="191" xr:uid="{00000000-0005-0000-0000-00009C000000}"/>
    <cellStyle name="Normal 28" xfId="192" xr:uid="{00000000-0005-0000-0000-00009D000000}"/>
    <cellStyle name="Normal 29" xfId="193" xr:uid="{00000000-0005-0000-0000-00009E000000}"/>
    <cellStyle name="Normal 3" xfId="3" xr:uid="{00000000-0005-0000-0000-00009F000000}"/>
    <cellStyle name="Normal 3 18" xfId="194" xr:uid="{00000000-0005-0000-0000-0000A0000000}"/>
    <cellStyle name="Normal 3 2" xfId="135" xr:uid="{00000000-0005-0000-0000-0000A1000000}"/>
    <cellStyle name="Normal 3 3" xfId="195" xr:uid="{00000000-0005-0000-0000-0000A2000000}"/>
    <cellStyle name="Normal 3 3 2" xfId="136" xr:uid="{00000000-0005-0000-0000-0000A3000000}"/>
    <cellStyle name="Normal 3 4" xfId="196" xr:uid="{00000000-0005-0000-0000-0000A4000000}"/>
    <cellStyle name="Normal 3 5" xfId="197" xr:uid="{00000000-0005-0000-0000-0000A5000000}"/>
    <cellStyle name="Normal 4" xfId="4" xr:uid="{00000000-0005-0000-0000-0000A6000000}"/>
    <cellStyle name="Normal 4 2" xfId="198" xr:uid="{00000000-0005-0000-0000-0000A7000000}"/>
    <cellStyle name="Normal 4 3" xfId="199" xr:uid="{00000000-0005-0000-0000-0000A8000000}"/>
    <cellStyle name="Normal 4 4" xfId="200" xr:uid="{00000000-0005-0000-0000-0000A9000000}"/>
    <cellStyle name="Normal 4 5" xfId="201" xr:uid="{00000000-0005-0000-0000-0000AA000000}"/>
    <cellStyle name="Normal 5" xfId="13" xr:uid="{00000000-0005-0000-0000-0000AB000000}"/>
    <cellStyle name="Normal 5 2" xfId="137" xr:uid="{00000000-0005-0000-0000-0000AC000000}"/>
    <cellStyle name="Normal 5 3" xfId="202" xr:uid="{00000000-0005-0000-0000-0000AD000000}"/>
    <cellStyle name="Normal 5 4" xfId="203" xr:uid="{00000000-0005-0000-0000-0000AE000000}"/>
    <cellStyle name="Normal 5 5" xfId="204" xr:uid="{00000000-0005-0000-0000-0000AF000000}"/>
    <cellStyle name="Normal 5 8" xfId="138" xr:uid="{00000000-0005-0000-0000-0000B0000000}"/>
    <cellStyle name="Normal 56" xfId="205" xr:uid="{00000000-0005-0000-0000-0000B1000000}"/>
    <cellStyle name="Normal 6" xfId="139" xr:uid="{00000000-0005-0000-0000-0000B2000000}"/>
    <cellStyle name="Normal 7" xfId="140" xr:uid="{00000000-0005-0000-0000-0000B3000000}"/>
    <cellStyle name="Normal 7 2" xfId="141" xr:uid="{00000000-0005-0000-0000-0000B4000000}"/>
    <cellStyle name="Normal 7 3" xfId="142" xr:uid="{00000000-0005-0000-0000-0000B5000000}"/>
    <cellStyle name="Normal 7 5" xfId="143" xr:uid="{00000000-0005-0000-0000-0000B6000000}"/>
    <cellStyle name="Normal 8" xfId="144" xr:uid="{00000000-0005-0000-0000-0000B7000000}"/>
    <cellStyle name="Normal 89" xfId="206" xr:uid="{00000000-0005-0000-0000-0000B8000000}"/>
    <cellStyle name="Normal 9" xfId="145" xr:uid="{00000000-0005-0000-0000-0000B9000000}"/>
    <cellStyle name="Normalno" xfId="0" builtinId="0" customBuiltin="1"/>
    <cellStyle name="Normalno 2" xfId="2" xr:uid="{00000000-0005-0000-0000-0000BA000000}"/>
    <cellStyle name="Normalno 2 2" xfId="207" xr:uid="{00000000-0005-0000-0000-0000BB000000}"/>
    <cellStyle name="Normalno 2 3" xfId="208" xr:uid="{00000000-0005-0000-0000-0000BC000000}"/>
    <cellStyle name="Normalno 2 4" xfId="209" xr:uid="{00000000-0005-0000-0000-0000BD000000}"/>
    <cellStyle name="Normalno 3" xfId="163" xr:uid="{00000000-0005-0000-0000-0000BE000000}"/>
    <cellStyle name="Normalno 4" xfId="210" xr:uid="{00000000-0005-0000-0000-0000BF000000}"/>
    <cellStyle name="Normalno 5" xfId="224" xr:uid="{FDB8B871-709A-4DA2-AB86-155B76E96537}"/>
    <cellStyle name="Note 2" xfId="146" xr:uid="{00000000-0005-0000-0000-0000C0000000}"/>
    <cellStyle name="Obično 2" xfId="165" xr:uid="{00000000-0005-0000-0000-0000C1000000}"/>
    <cellStyle name="Obično 2 2" xfId="211" xr:uid="{00000000-0005-0000-0000-0000C2000000}"/>
    <cellStyle name="Obično 3" xfId="147" xr:uid="{00000000-0005-0000-0000-0000C3000000}"/>
    <cellStyle name="Obično 3 2" xfId="212" xr:uid="{00000000-0005-0000-0000-0000C4000000}"/>
    <cellStyle name="Obično 4" xfId="166" xr:uid="{00000000-0005-0000-0000-0000C5000000}"/>
    <cellStyle name="Obično 4 2" xfId="213" xr:uid="{00000000-0005-0000-0000-0000C6000000}"/>
    <cellStyle name="Obično 5" xfId="167" xr:uid="{00000000-0005-0000-0000-0000C7000000}"/>
    <cellStyle name="Obično 6" xfId="168" xr:uid="{00000000-0005-0000-0000-0000C8000000}"/>
    <cellStyle name="Obično 6 2" xfId="214" xr:uid="{00000000-0005-0000-0000-0000C9000000}"/>
    <cellStyle name="Obično 7" xfId="215" xr:uid="{00000000-0005-0000-0000-0000CA000000}"/>
    <cellStyle name="Obično_5 4 elektro - KONGRESNA DVORANA RESTORAN - ISTRADRVO" xfId="148" xr:uid="{00000000-0005-0000-0000-0000CB000000}"/>
    <cellStyle name="Obično_Sheet1" xfId="223" xr:uid="{00000000-0005-0000-0000-0000CC000000}"/>
    <cellStyle name="Output 2" xfId="149" xr:uid="{00000000-0005-0000-0000-0000CD000000}"/>
    <cellStyle name="Percent 2" xfId="8" xr:uid="{00000000-0005-0000-0000-0000CE000000}"/>
    <cellStyle name="RO" xfId="150" xr:uid="{00000000-0005-0000-0000-0000CF000000}"/>
    <cellStyle name="RO 2" xfId="216" xr:uid="{00000000-0005-0000-0000-0000D0000000}"/>
    <cellStyle name="RO 3" xfId="217" xr:uid="{00000000-0005-0000-0000-0000D1000000}"/>
    <cellStyle name="RO 4" xfId="218" xr:uid="{00000000-0005-0000-0000-0000D2000000}"/>
    <cellStyle name="S13" xfId="219" xr:uid="{00000000-0005-0000-0000-0000D3000000}"/>
    <cellStyle name="S27" xfId="220" xr:uid="{00000000-0005-0000-0000-0000D4000000}"/>
    <cellStyle name="Standard_Kastela-Trogir-III-E-Recapitulation" xfId="151" xr:uid="{00000000-0005-0000-0000-0000D5000000}"/>
    <cellStyle name="Stil 1" xfId="152" xr:uid="{00000000-0005-0000-0000-0000D6000000}"/>
    <cellStyle name="Style 1" xfId="11" xr:uid="{00000000-0005-0000-0000-0000D7000000}"/>
    <cellStyle name="Title 2" xfId="153" xr:uid="{00000000-0005-0000-0000-0000D8000000}"/>
    <cellStyle name="Total 2" xfId="154" xr:uid="{00000000-0005-0000-0000-0000D9000000}"/>
    <cellStyle name="Total 3" xfId="155" xr:uid="{00000000-0005-0000-0000-0000DA000000}"/>
    <cellStyle name="Valuta 2" xfId="156" xr:uid="{00000000-0005-0000-0000-0000DB000000}"/>
    <cellStyle name="Warning Text 2" xfId="157" xr:uid="{00000000-0005-0000-0000-0000DC000000}"/>
    <cellStyle name="wrap" xfId="221" xr:uid="{00000000-0005-0000-0000-0000DD000000}"/>
    <cellStyle name="Zarez 2" xfId="158" xr:uid="{00000000-0005-0000-0000-0000DE000000}"/>
    <cellStyle name="Zarez 3" xfId="159" xr:uid="{00000000-0005-0000-0000-0000DF000000}"/>
    <cellStyle name="Zarez 6" xfId="222" xr:uid="{00000000-0005-0000-0000-0000E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BHDD\Public\2017\10-PDF\PDF%20VRTICI%20I%20&#352;KOLA%20PO%20PROJEKTIMA\VIJENAC\PDF%20O&#352;%20VIJENAC_ELEKTRO\C%20-%20Tro&#353;kovnik%20-%20O&#352;%20Vijenac-%20elektro%20-%20sa%20cijena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um-mario\d\farma-SLAscaK\TEN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slov"/>
      <sheetName val="1 INSTALACIJA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1"/>
      <sheetName val="Module6"/>
      <sheetName val="Module5"/>
      <sheetName val="Module4"/>
      <sheetName val="Module3"/>
      <sheetName val="Module2"/>
      <sheetName val="Module1"/>
      <sheetName val="Nap"/>
      <sheetName val="Osn-Pod"/>
      <sheetName val="Ugov"/>
      <sheetName val="Kuce"/>
      <sheetName val="Pr-Sit"/>
      <sheetName val="Dop-Ug"/>
      <sheetName val="Obra"/>
      <sheetName val="Ok-Sit"/>
      <sheetName val="Evid"/>
      <sheetName val="Osn_Po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>
        <row r="5">
          <cell r="E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53"/>
  <sheetViews>
    <sheetView view="pageBreakPreview" topLeftCell="A10" zoomScale="103" zoomScaleNormal="100" zoomScaleSheetLayoutView="103" zoomScalePageLayoutView="70" workbookViewId="0">
      <selection activeCell="B4" sqref="B4:I4"/>
    </sheetView>
  </sheetViews>
  <sheetFormatPr defaultRowHeight="12.75"/>
  <cols>
    <col min="1" max="1" width="9.1328125" customWidth="1"/>
    <col min="8" max="8" width="36.1328125" customWidth="1"/>
    <col min="9" max="9" width="27.265625" hidden="1" customWidth="1"/>
  </cols>
  <sheetData>
    <row r="2" spans="1:9" ht="74.75" customHeight="1">
      <c r="A2" s="45" t="s">
        <v>42</v>
      </c>
      <c r="B2" s="46" t="s">
        <v>242</v>
      </c>
      <c r="C2" s="45"/>
      <c r="D2" s="45"/>
      <c r="E2" s="45"/>
      <c r="F2" s="45"/>
      <c r="G2" s="45"/>
    </row>
    <row r="3" spans="1:9" ht="30" customHeight="1">
      <c r="A3" s="45" t="s">
        <v>43</v>
      </c>
      <c r="B3" s="265" t="s">
        <v>47</v>
      </c>
      <c r="C3" s="265"/>
      <c r="D3" s="265"/>
      <c r="E3" s="265"/>
      <c r="F3" s="265"/>
      <c r="G3" s="265"/>
      <c r="H3" s="265"/>
      <c r="I3" s="265"/>
    </row>
    <row r="4" spans="1:9" ht="30.75" customHeight="1">
      <c r="A4" s="45" t="s">
        <v>44</v>
      </c>
      <c r="B4" s="265" t="s">
        <v>48</v>
      </c>
      <c r="C4" s="265"/>
      <c r="D4" s="265"/>
      <c r="E4" s="265"/>
      <c r="F4" s="265"/>
      <c r="G4" s="265"/>
      <c r="H4" s="265"/>
      <c r="I4" s="265"/>
    </row>
    <row r="5" spans="1:9" ht="13.15">
      <c r="C5" s="47"/>
    </row>
    <row r="29" spans="1:9" ht="20.65">
      <c r="A29" s="266" t="s">
        <v>45</v>
      </c>
      <c r="B29" s="266"/>
      <c r="C29" s="266"/>
      <c r="D29" s="266"/>
      <c r="E29" s="266"/>
      <c r="F29" s="266"/>
      <c r="G29" s="266"/>
      <c r="H29" s="266"/>
      <c r="I29" s="266"/>
    </row>
    <row r="31" spans="1:9">
      <c r="A31" s="48"/>
      <c r="B31" s="48"/>
      <c r="C31" s="48"/>
      <c r="D31" s="48"/>
      <c r="E31" s="48"/>
      <c r="F31" s="48"/>
    </row>
    <row r="32" spans="1:9">
      <c r="A32" s="48"/>
      <c r="B32" s="48"/>
      <c r="C32" s="48"/>
      <c r="D32" s="48"/>
      <c r="E32" s="48"/>
      <c r="F32" s="48"/>
    </row>
    <row r="33" spans="3:3">
      <c r="C33" s="48"/>
    </row>
    <row r="34" spans="3:3">
      <c r="C34" s="48"/>
    </row>
    <row r="35" spans="3:3">
      <c r="C35" s="48"/>
    </row>
    <row r="36" spans="3:3">
      <c r="C36" s="48"/>
    </row>
    <row r="37" spans="3:3">
      <c r="C37" s="48"/>
    </row>
    <row r="51" spans="1:6" ht="13.15">
      <c r="A51" s="264"/>
      <c r="B51" s="264"/>
      <c r="C51" s="265"/>
      <c r="D51" s="265"/>
      <c r="E51" s="265"/>
      <c r="F51" s="49"/>
    </row>
    <row r="53" spans="1:6" ht="13.15">
      <c r="A53" s="264"/>
      <c r="B53" s="264"/>
      <c r="C53" s="265"/>
      <c r="D53" s="265"/>
      <c r="E53" s="265"/>
      <c r="F53" s="265"/>
    </row>
  </sheetData>
  <mergeCells count="7">
    <mergeCell ref="A53:B53"/>
    <mergeCell ref="C53:F53"/>
    <mergeCell ref="B3:I3"/>
    <mergeCell ref="B4:I4"/>
    <mergeCell ref="A29:I29"/>
    <mergeCell ref="A51:B51"/>
    <mergeCell ref="C51:E5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86"/>
  <sheetViews>
    <sheetView showWhiteSpace="0" view="pageBreakPreview" topLeftCell="A58" zoomScale="103" zoomScaleNormal="100" zoomScaleSheetLayoutView="103" zoomScalePageLayoutView="80" workbookViewId="0">
      <selection activeCell="I38" sqref="I38"/>
    </sheetView>
  </sheetViews>
  <sheetFormatPr defaultRowHeight="12.75"/>
  <cols>
    <col min="1" max="1" width="5.3984375" style="11" customWidth="1"/>
    <col min="2" max="4" width="9.1328125" style="11"/>
    <col min="5" max="5" width="9.1328125" style="11" customWidth="1"/>
    <col min="6" max="6" width="7.1328125" style="11" customWidth="1"/>
    <col min="7" max="7" width="9.1328125" style="11" customWidth="1"/>
    <col min="8" max="8" width="13.86328125" style="11" customWidth="1"/>
    <col min="9" max="9" width="16.1328125" style="11" customWidth="1"/>
  </cols>
  <sheetData>
    <row r="1" spans="1:9" ht="12.75" customHeight="1">
      <c r="A1" s="267" t="s">
        <v>0</v>
      </c>
      <c r="B1" s="267"/>
      <c r="C1" s="267"/>
      <c r="D1" s="267"/>
      <c r="E1" s="267"/>
      <c r="F1" s="267"/>
      <c r="G1" s="267"/>
      <c r="H1" s="267"/>
      <c r="I1" s="267"/>
    </row>
    <row r="2" spans="1:9" ht="12.75" customHeight="1">
      <c r="A2" s="26"/>
      <c r="B2" s="26"/>
      <c r="C2" s="26"/>
      <c r="D2" s="26"/>
      <c r="E2" s="26"/>
      <c r="F2" s="26"/>
      <c r="G2" s="26"/>
      <c r="H2" s="26"/>
      <c r="I2" s="26"/>
    </row>
    <row r="3" spans="1:9" ht="12.75" customHeight="1">
      <c r="A3" s="4" t="s">
        <v>19</v>
      </c>
      <c r="B3" s="5"/>
      <c r="C3" s="5"/>
      <c r="D3" s="5"/>
      <c r="E3" s="5"/>
      <c r="F3" s="6"/>
      <c r="G3" s="6"/>
      <c r="H3" s="6"/>
      <c r="I3" s="6"/>
    </row>
    <row r="4" spans="1:9" ht="12.75" customHeight="1">
      <c r="A4" s="4"/>
      <c r="B4" s="5"/>
      <c r="C4" s="5"/>
      <c r="D4" s="5"/>
      <c r="E4" s="5"/>
      <c r="F4" s="6"/>
      <c r="G4" s="6"/>
      <c r="H4" s="6"/>
      <c r="I4" s="6"/>
    </row>
    <row r="5" spans="1:9" ht="12.75" customHeight="1">
      <c r="A5" s="7" t="s">
        <v>1</v>
      </c>
      <c r="B5" s="268" t="s">
        <v>2</v>
      </c>
      <c r="C5" s="268"/>
      <c r="D5" s="268"/>
      <c r="E5" s="268"/>
      <c r="F5" s="7" t="s">
        <v>3</v>
      </c>
      <c r="G5" s="7" t="s">
        <v>4</v>
      </c>
      <c r="H5" s="7" t="s">
        <v>6</v>
      </c>
      <c r="I5" s="7" t="s">
        <v>5</v>
      </c>
    </row>
    <row r="6" spans="1:9" ht="12.75" customHeight="1">
      <c r="A6" s="21"/>
      <c r="B6" s="23"/>
      <c r="C6" s="23"/>
      <c r="D6" s="23"/>
      <c r="E6" s="23"/>
      <c r="F6" s="21"/>
      <c r="G6" s="21"/>
      <c r="H6" s="21"/>
      <c r="I6" s="21"/>
    </row>
    <row r="7" spans="1:9" ht="57.75" customHeight="1">
      <c r="A7" s="30" t="s">
        <v>8</v>
      </c>
      <c r="B7" s="272" t="s">
        <v>24</v>
      </c>
      <c r="C7" s="272"/>
      <c r="D7" s="272"/>
      <c r="E7" s="272"/>
      <c r="F7" s="31" t="s">
        <v>23</v>
      </c>
      <c r="G7" s="32">
        <f>0.4*225</f>
        <v>90</v>
      </c>
      <c r="H7" s="33">
        <v>0</v>
      </c>
      <c r="I7" s="33">
        <f>G7*H7</f>
        <v>0</v>
      </c>
    </row>
    <row r="8" spans="1:9" ht="12.75" customHeight="1">
      <c r="A8" s="8"/>
      <c r="B8" s="29"/>
      <c r="C8" s="29"/>
      <c r="D8" s="29"/>
      <c r="E8" s="29"/>
      <c r="F8" s="6"/>
      <c r="G8" s="3"/>
      <c r="H8" s="28"/>
      <c r="I8" s="28"/>
    </row>
    <row r="9" spans="1:9" ht="68.25" customHeight="1">
      <c r="A9" s="9" t="s">
        <v>9</v>
      </c>
      <c r="B9" s="270" t="s">
        <v>25</v>
      </c>
      <c r="C9" s="270"/>
      <c r="D9" s="270"/>
      <c r="E9" s="270"/>
      <c r="F9" s="7" t="s">
        <v>17</v>
      </c>
      <c r="G9" s="2">
        <f>(G7)*1.4*0.03</f>
        <v>3.7799999999999994</v>
      </c>
      <c r="H9" s="34">
        <v>0</v>
      </c>
      <c r="I9" s="34">
        <f>H9*G9</f>
        <v>0</v>
      </c>
    </row>
    <row r="10" spans="1:9" ht="12.75" customHeight="1"/>
    <row r="11" spans="1:9" ht="13.15">
      <c r="A11" s="22"/>
      <c r="B11" s="22"/>
      <c r="C11" s="22"/>
      <c r="D11" s="22"/>
      <c r="E11" s="13"/>
      <c r="F11" s="10" t="s">
        <v>19</v>
      </c>
      <c r="H11" s="15" t="s">
        <v>10</v>
      </c>
      <c r="I11" s="35">
        <f>SUM(I7:I9)</f>
        <v>0</v>
      </c>
    </row>
    <row r="12" spans="1:9" ht="13.15">
      <c r="A12" s="22"/>
      <c r="B12" s="22"/>
      <c r="C12" s="22"/>
      <c r="D12" s="22"/>
      <c r="E12" s="13"/>
      <c r="F12" s="10"/>
      <c r="H12" s="15"/>
      <c r="I12" s="14"/>
    </row>
    <row r="13" spans="1:9" ht="13.15">
      <c r="E13" s="13"/>
      <c r="F13" s="20"/>
      <c r="H13" s="38"/>
      <c r="I13" s="35"/>
    </row>
    <row r="14" spans="1:9" ht="13.15">
      <c r="A14" s="4" t="s">
        <v>185</v>
      </c>
      <c r="B14" s="5"/>
      <c r="C14" s="5"/>
      <c r="D14" s="5"/>
      <c r="E14" s="5"/>
      <c r="F14" s="6"/>
      <c r="G14" s="6"/>
      <c r="H14" s="6"/>
      <c r="I14" s="6"/>
    </row>
    <row r="15" spans="1:9" ht="13.15">
      <c r="A15" s="4"/>
      <c r="B15" s="5"/>
      <c r="C15" s="5"/>
      <c r="D15" s="5"/>
      <c r="E15" s="5"/>
      <c r="F15" s="6"/>
      <c r="G15" s="6"/>
      <c r="H15" s="6"/>
      <c r="I15" s="6"/>
    </row>
    <row r="16" spans="1:9">
      <c r="A16" s="7" t="s">
        <v>1</v>
      </c>
      <c r="B16" s="268" t="s">
        <v>2</v>
      </c>
      <c r="C16" s="268"/>
      <c r="D16" s="268"/>
      <c r="E16" s="268"/>
      <c r="F16" s="7" t="s">
        <v>3</v>
      </c>
      <c r="G16" s="7" t="s">
        <v>4</v>
      </c>
      <c r="H16" s="7" t="s">
        <v>6</v>
      </c>
      <c r="I16" s="7" t="s">
        <v>5</v>
      </c>
    </row>
    <row r="17" spans="1:17">
      <c r="A17" s="6"/>
      <c r="B17" s="5"/>
      <c r="C17" s="5"/>
      <c r="D17" s="5"/>
      <c r="E17" s="5"/>
      <c r="F17" s="6"/>
      <c r="G17" s="6"/>
      <c r="H17" s="6"/>
      <c r="I17" s="6"/>
    </row>
    <row r="18" spans="1:17" ht="42" customHeight="1">
      <c r="A18" s="8" t="s">
        <v>11</v>
      </c>
      <c r="B18" s="273" t="s">
        <v>29</v>
      </c>
      <c r="C18" s="273" t="s">
        <v>15</v>
      </c>
      <c r="D18" s="273" t="s">
        <v>15</v>
      </c>
      <c r="E18" s="273" t="s">
        <v>15</v>
      </c>
      <c r="F18" s="6" t="s">
        <v>16</v>
      </c>
      <c r="G18" s="3">
        <v>340</v>
      </c>
      <c r="H18" s="36">
        <v>0</v>
      </c>
      <c r="I18" s="36">
        <f>G18*H18</f>
        <v>0</v>
      </c>
    </row>
    <row r="19" spans="1:17">
      <c r="H19" s="36"/>
      <c r="I19" s="36"/>
    </row>
    <row r="20" spans="1:17" ht="162" customHeight="1">
      <c r="A20" s="9" t="s">
        <v>30</v>
      </c>
      <c r="B20" s="269" t="s">
        <v>41</v>
      </c>
      <c r="C20" s="269" t="s">
        <v>27</v>
      </c>
      <c r="D20" s="269" t="s">
        <v>27</v>
      </c>
      <c r="E20" s="269" t="s">
        <v>27</v>
      </c>
      <c r="F20" s="7" t="s">
        <v>16</v>
      </c>
      <c r="G20" s="2">
        <v>255</v>
      </c>
      <c r="H20" s="37">
        <v>0</v>
      </c>
      <c r="I20" s="37">
        <f>G20*H20</f>
        <v>0</v>
      </c>
    </row>
    <row r="21" spans="1:17">
      <c r="A21" s="8"/>
      <c r="B21" s="24"/>
      <c r="C21" s="24"/>
      <c r="D21" s="24"/>
      <c r="E21" s="24"/>
      <c r="F21" s="6"/>
      <c r="G21" s="3"/>
      <c r="H21" s="1"/>
      <c r="I21" s="1"/>
    </row>
    <row r="22" spans="1:17" ht="13.15">
      <c r="E22" s="13"/>
      <c r="F22" s="10" t="s">
        <v>32</v>
      </c>
      <c r="H22" s="15" t="s">
        <v>10</v>
      </c>
      <c r="I22" s="35">
        <f>SUM(I18:I21)</f>
        <v>0</v>
      </c>
    </row>
    <row r="23" spans="1:17" ht="13.15">
      <c r="E23" s="13"/>
      <c r="F23" s="20"/>
      <c r="H23" s="38"/>
      <c r="I23" s="35"/>
      <c r="J23" s="40"/>
      <c r="K23" s="40"/>
      <c r="L23" s="40"/>
      <c r="M23" s="40"/>
      <c r="N23" s="39"/>
      <c r="O23" s="41"/>
      <c r="P23" s="28"/>
      <c r="Q23" s="28"/>
    </row>
    <row r="24" spans="1:17" ht="13.15">
      <c r="E24" s="13"/>
      <c r="F24" s="20"/>
      <c r="H24" s="38"/>
      <c r="I24" s="35"/>
    </row>
    <row r="25" spans="1:17" ht="13.15">
      <c r="A25" s="4" t="s">
        <v>186</v>
      </c>
      <c r="B25" s="5"/>
      <c r="C25" s="5"/>
      <c r="D25" s="5"/>
      <c r="E25" s="5"/>
      <c r="F25" s="6"/>
      <c r="G25" s="6"/>
      <c r="H25" s="6"/>
      <c r="I25" s="6"/>
    </row>
    <row r="26" spans="1:17" ht="13.15">
      <c r="A26" s="4"/>
      <c r="B26" s="5"/>
      <c r="C26" s="5"/>
      <c r="D26" s="5"/>
      <c r="E26" s="5"/>
      <c r="F26" s="6"/>
      <c r="G26" s="6"/>
      <c r="H26" s="6"/>
      <c r="I26" s="6"/>
    </row>
    <row r="27" spans="1:17">
      <c r="A27" s="7" t="s">
        <v>1</v>
      </c>
      <c r="B27" s="268" t="s">
        <v>2</v>
      </c>
      <c r="C27" s="268"/>
      <c r="D27" s="268"/>
      <c r="E27" s="268"/>
      <c r="F27" s="7" t="s">
        <v>3</v>
      </c>
      <c r="G27" s="7" t="s">
        <v>4</v>
      </c>
      <c r="H27" s="7" t="s">
        <v>6</v>
      </c>
      <c r="I27" s="7" t="s">
        <v>5</v>
      </c>
    </row>
    <row r="28" spans="1:17">
      <c r="A28" s="18"/>
      <c r="B28" s="19"/>
      <c r="C28" s="19"/>
      <c r="D28" s="19"/>
      <c r="E28" s="19"/>
      <c r="F28" s="18"/>
      <c r="G28" s="18"/>
      <c r="H28" s="18"/>
      <c r="I28" s="18"/>
    </row>
    <row r="29" spans="1:17" ht="68.25" customHeight="1">
      <c r="A29" s="9" t="s">
        <v>12</v>
      </c>
      <c r="B29" s="269" t="s">
        <v>20</v>
      </c>
      <c r="C29" s="269" t="s">
        <v>15</v>
      </c>
      <c r="D29" s="269" t="s">
        <v>15</v>
      </c>
      <c r="E29" s="269" t="s">
        <v>15</v>
      </c>
      <c r="F29" s="7" t="s">
        <v>16</v>
      </c>
      <c r="G29" s="2">
        <v>528.5</v>
      </c>
      <c r="H29" s="34">
        <v>0</v>
      </c>
      <c r="I29" s="34">
        <f>G29*H29</f>
        <v>0</v>
      </c>
    </row>
    <row r="30" spans="1:17">
      <c r="A30" s="8"/>
      <c r="B30" s="24"/>
      <c r="C30" s="24"/>
      <c r="D30" s="24"/>
      <c r="E30" s="24"/>
      <c r="F30" s="6"/>
      <c r="G30" s="3"/>
      <c r="H30" s="1"/>
      <c r="I30" s="1"/>
    </row>
    <row r="31" spans="1:17" ht="13.15">
      <c r="E31" s="13"/>
      <c r="F31" s="20" t="s">
        <v>33</v>
      </c>
      <c r="H31" s="15" t="s">
        <v>10</v>
      </c>
      <c r="I31" s="35">
        <f>SUM(I29:I29)</f>
        <v>0</v>
      </c>
    </row>
    <row r="32" spans="1:17" ht="13.15">
      <c r="E32" s="13"/>
      <c r="F32" s="20"/>
      <c r="H32" s="15"/>
      <c r="I32" s="35"/>
    </row>
    <row r="33" spans="1:9" ht="13.15">
      <c r="E33" s="13"/>
      <c r="F33" s="20"/>
      <c r="H33" s="15"/>
      <c r="I33" s="35"/>
    </row>
    <row r="34" spans="1:9" ht="13.15">
      <c r="A34" s="4" t="s">
        <v>187</v>
      </c>
      <c r="B34" s="5"/>
      <c r="C34" s="5"/>
      <c r="D34" s="5"/>
      <c r="E34" s="5"/>
      <c r="F34" s="6"/>
      <c r="G34" s="6"/>
      <c r="H34" s="6"/>
      <c r="I34" s="6"/>
    </row>
    <row r="35" spans="1:9" ht="13.15">
      <c r="A35" s="4"/>
      <c r="B35" s="5"/>
      <c r="C35" s="5"/>
      <c r="D35" s="5"/>
      <c r="E35" s="5"/>
      <c r="F35" s="6"/>
      <c r="G35" s="6"/>
      <c r="H35" s="6"/>
      <c r="I35" s="6"/>
    </row>
    <row r="36" spans="1:9">
      <c r="A36" s="7" t="s">
        <v>1</v>
      </c>
      <c r="B36" s="268" t="s">
        <v>2</v>
      </c>
      <c r="C36" s="268"/>
      <c r="D36" s="268"/>
      <c r="E36" s="268"/>
      <c r="F36" s="7" t="s">
        <v>3</v>
      </c>
      <c r="G36" s="7" t="s">
        <v>4</v>
      </c>
      <c r="H36" s="7" t="s">
        <v>6</v>
      </c>
      <c r="I36" s="7" t="s">
        <v>5</v>
      </c>
    </row>
    <row r="37" spans="1:9">
      <c r="A37" s="18"/>
      <c r="B37" s="19"/>
      <c r="C37" s="19"/>
      <c r="D37" s="19"/>
      <c r="E37" s="19"/>
      <c r="F37" s="18"/>
      <c r="G37" s="18"/>
      <c r="H37" s="18"/>
      <c r="I37" s="18"/>
    </row>
    <row r="38" spans="1:9" ht="189.75" customHeight="1">
      <c r="A38" s="8" t="s">
        <v>31</v>
      </c>
      <c r="B38" s="273" t="s">
        <v>28</v>
      </c>
      <c r="C38" s="273" t="s">
        <v>27</v>
      </c>
      <c r="D38" s="273" t="s">
        <v>27</v>
      </c>
      <c r="E38" s="273" t="s">
        <v>27</v>
      </c>
      <c r="F38" s="6" t="s">
        <v>16</v>
      </c>
      <c r="G38" s="3">
        <v>255</v>
      </c>
      <c r="H38" s="28">
        <v>0</v>
      </c>
      <c r="I38" s="28">
        <f>G38*H38</f>
        <v>0</v>
      </c>
    </row>
    <row r="39" spans="1:9">
      <c r="A39" s="8"/>
      <c r="B39" s="24"/>
      <c r="C39" s="24"/>
      <c r="D39" s="24"/>
      <c r="E39" s="24"/>
      <c r="F39" s="6"/>
      <c r="G39" s="3"/>
      <c r="H39" s="28"/>
      <c r="I39" s="28"/>
    </row>
    <row r="40" spans="1:9" ht="53.25" customHeight="1">
      <c r="A40" s="8" t="s">
        <v>66</v>
      </c>
      <c r="B40" s="271" t="s">
        <v>184</v>
      </c>
      <c r="C40" s="271" t="s">
        <v>26</v>
      </c>
      <c r="D40" s="271" t="s">
        <v>26</v>
      </c>
      <c r="E40" s="271" t="s">
        <v>26</v>
      </c>
      <c r="F40" s="6" t="s">
        <v>16</v>
      </c>
      <c r="G40" s="3">
        <v>270</v>
      </c>
      <c r="H40" s="28">
        <v>0</v>
      </c>
      <c r="I40" s="28">
        <f>G40*H40</f>
        <v>0</v>
      </c>
    </row>
    <row r="41" spans="1:9" ht="14.25" customHeight="1">
      <c r="A41" s="8"/>
      <c r="B41" s="40"/>
      <c r="C41" s="40"/>
      <c r="D41" s="40"/>
      <c r="E41" s="40"/>
      <c r="F41" s="6"/>
      <c r="G41" s="3"/>
      <c r="H41" s="28"/>
      <c r="I41" s="28"/>
    </row>
    <row r="42" spans="1:9" ht="57" customHeight="1">
      <c r="A42" s="8" t="s">
        <v>67</v>
      </c>
      <c r="B42" s="271" t="s">
        <v>194</v>
      </c>
      <c r="C42" s="271" t="s">
        <v>26</v>
      </c>
      <c r="D42" s="271" t="s">
        <v>26</v>
      </c>
      <c r="E42" s="271" t="s">
        <v>26</v>
      </c>
      <c r="F42" s="6" t="s">
        <v>39</v>
      </c>
      <c r="G42" s="3">
        <v>8</v>
      </c>
      <c r="H42" s="28">
        <v>0</v>
      </c>
      <c r="I42" s="28">
        <f>G42*H42</f>
        <v>0</v>
      </c>
    </row>
    <row r="43" spans="1:9" ht="14.25" customHeight="1">
      <c r="A43" s="8"/>
      <c r="B43" s="40"/>
      <c r="C43" s="40"/>
      <c r="D43" s="40"/>
      <c r="E43" s="40"/>
      <c r="F43" s="6"/>
      <c r="G43" s="3"/>
      <c r="H43" s="28"/>
      <c r="I43" s="28"/>
    </row>
    <row r="44" spans="1:9" ht="57" customHeight="1">
      <c r="A44" s="8" t="s">
        <v>195</v>
      </c>
      <c r="B44" s="271" t="s">
        <v>196</v>
      </c>
      <c r="C44" s="271" t="s">
        <v>26</v>
      </c>
      <c r="D44" s="271" t="s">
        <v>26</v>
      </c>
      <c r="E44" s="271" t="s">
        <v>26</v>
      </c>
      <c r="F44" s="6" t="s">
        <v>39</v>
      </c>
      <c r="G44" s="3">
        <v>8</v>
      </c>
      <c r="H44" s="28">
        <v>0</v>
      </c>
      <c r="I44" s="28">
        <f>G44*H44</f>
        <v>0</v>
      </c>
    </row>
    <row r="45" spans="1:9" ht="14.25" customHeight="1">
      <c r="A45" s="8"/>
      <c r="B45" s="40"/>
      <c r="C45" s="40"/>
      <c r="D45" s="40"/>
      <c r="E45" s="40"/>
      <c r="F45" s="6"/>
      <c r="G45" s="3"/>
      <c r="H45" s="28"/>
      <c r="I45" s="28"/>
    </row>
    <row r="46" spans="1:9" ht="70.5" customHeight="1">
      <c r="A46" s="8" t="s">
        <v>197</v>
      </c>
      <c r="B46" s="271" t="s">
        <v>198</v>
      </c>
      <c r="C46" s="271" t="s">
        <v>26</v>
      </c>
      <c r="D46" s="271" t="s">
        <v>26</v>
      </c>
      <c r="E46" s="271" t="s">
        <v>26</v>
      </c>
      <c r="F46" s="6" t="s">
        <v>18</v>
      </c>
      <c r="G46" s="3">
        <v>1</v>
      </c>
      <c r="H46" s="28">
        <v>0</v>
      </c>
      <c r="I46" s="28">
        <f>G46*H46</f>
        <v>0</v>
      </c>
    </row>
    <row r="47" spans="1:9" ht="14.25" customHeight="1">
      <c r="A47" s="8"/>
      <c r="B47" s="40"/>
      <c r="C47" s="40"/>
      <c r="D47" s="40"/>
      <c r="E47" s="40"/>
      <c r="F47" s="6"/>
      <c r="G47" s="3"/>
      <c r="H47" s="28"/>
      <c r="I47" s="28"/>
    </row>
    <row r="48" spans="1:9" ht="13.15">
      <c r="E48" s="13"/>
      <c r="F48" s="20" t="s">
        <v>34</v>
      </c>
      <c r="H48" s="38" t="s">
        <v>10</v>
      </c>
      <c r="I48" s="35">
        <f>SUM(I38:I47)</f>
        <v>0</v>
      </c>
    </row>
    <row r="49" spans="1:9" ht="13.15">
      <c r="E49" s="13"/>
      <c r="F49" s="20"/>
      <c r="H49" s="15"/>
      <c r="I49" s="14"/>
    </row>
    <row r="50" spans="1:9" ht="13.15">
      <c r="E50" s="13"/>
      <c r="F50" s="20"/>
      <c r="H50" s="15"/>
      <c r="I50" s="14"/>
    </row>
    <row r="51" spans="1:9" ht="13.15">
      <c r="E51" s="13"/>
      <c r="F51" s="20"/>
      <c r="H51" s="15"/>
      <c r="I51" s="14"/>
    </row>
    <row r="52" spans="1:9" ht="13.15">
      <c r="E52" s="13"/>
      <c r="F52" s="20"/>
      <c r="H52" s="15"/>
      <c r="I52" s="14"/>
    </row>
    <row r="53" spans="1:9" ht="13.15">
      <c r="E53" s="13"/>
      <c r="F53" s="20"/>
      <c r="H53" s="15"/>
      <c r="I53" s="14"/>
    </row>
    <row r="54" spans="1:9" ht="13.15">
      <c r="E54" s="13"/>
      <c r="F54" s="20"/>
      <c r="H54" s="15"/>
      <c r="I54" s="14"/>
    </row>
    <row r="55" spans="1:9" ht="13.15">
      <c r="E55" s="13"/>
      <c r="F55" s="20"/>
      <c r="H55" s="15"/>
      <c r="I55" s="14"/>
    </row>
    <row r="56" spans="1:9" ht="13.15">
      <c r="E56" s="13"/>
      <c r="F56" s="20"/>
      <c r="H56" s="15"/>
      <c r="I56" s="14"/>
    </row>
    <row r="57" spans="1:9" ht="13.15">
      <c r="E57" s="13"/>
      <c r="F57" s="20"/>
      <c r="H57" s="15"/>
      <c r="I57" s="14"/>
    </row>
    <row r="58" spans="1:9" ht="13.15">
      <c r="E58" s="13"/>
      <c r="F58" s="20"/>
      <c r="H58" s="15"/>
      <c r="I58" s="14"/>
    </row>
    <row r="59" spans="1:9" ht="13.15">
      <c r="E59" s="13"/>
      <c r="F59" s="20"/>
      <c r="H59" s="15"/>
      <c r="I59" s="14"/>
    </row>
    <row r="60" spans="1:9" ht="13.15">
      <c r="E60" s="13"/>
      <c r="F60" s="20"/>
      <c r="H60" s="15"/>
      <c r="I60" s="14"/>
    </row>
    <row r="61" spans="1:9" ht="13.15">
      <c r="E61" s="13"/>
      <c r="F61" s="20"/>
      <c r="H61" s="15"/>
      <c r="I61" s="14"/>
    </row>
    <row r="62" spans="1:9" ht="13.15">
      <c r="A62" s="267" t="s">
        <v>14</v>
      </c>
      <c r="B62" s="267"/>
      <c r="C62" s="267"/>
      <c r="D62" s="267"/>
      <c r="E62" s="267"/>
      <c r="F62" s="267"/>
      <c r="G62" s="267"/>
      <c r="H62" s="267"/>
      <c r="I62" s="267"/>
    </row>
    <row r="63" spans="1:9" ht="13.15">
      <c r="A63" s="25"/>
      <c r="B63" s="25"/>
      <c r="C63" s="25"/>
      <c r="D63" s="25"/>
      <c r="E63" s="25"/>
      <c r="F63" s="25"/>
      <c r="G63" s="25"/>
      <c r="H63" s="25"/>
      <c r="I63" s="25"/>
    </row>
    <row r="64" spans="1:9">
      <c r="A64" s="16" t="s">
        <v>19</v>
      </c>
      <c r="I64" s="42">
        <v>0</v>
      </c>
    </row>
    <row r="65" spans="1:9">
      <c r="A65" s="16" t="s">
        <v>32</v>
      </c>
      <c r="I65" s="42">
        <v>0</v>
      </c>
    </row>
    <row r="66" spans="1:9">
      <c r="A66" s="16" t="s">
        <v>35</v>
      </c>
      <c r="I66" s="42">
        <v>0</v>
      </c>
    </row>
    <row r="67" spans="1:9">
      <c r="A67" s="17" t="s">
        <v>34</v>
      </c>
      <c r="B67" s="12"/>
      <c r="C67" s="12"/>
      <c r="D67" s="12"/>
      <c r="E67" s="12"/>
      <c r="F67" s="12"/>
      <c r="G67" s="12"/>
      <c r="H67" s="12"/>
      <c r="I67" s="43">
        <f>I48</f>
        <v>0</v>
      </c>
    </row>
    <row r="68" spans="1:9">
      <c r="I68" s="42"/>
    </row>
    <row r="69" spans="1:9" ht="13.15">
      <c r="H69" s="10" t="s">
        <v>10</v>
      </c>
      <c r="I69" s="44">
        <f>SUM(I64:I67)</f>
        <v>0</v>
      </c>
    </row>
    <row r="70" spans="1:9" ht="13.15">
      <c r="H70" s="10"/>
      <c r="I70" s="44"/>
    </row>
    <row r="71" spans="1:9" ht="13.15">
      <c r="H71" s="10"/>
      <c r="I71" s="27"/>
    </row>
    <row r="72" spans="1:9" ht="13.15">
      <c r="E72" s="13"/>
      <c r="F72" s="20"/>
      <c r="H72" s="15"/>
      <c r="I72" s="14"/>
    </row>
    <row r="73" spans="1:9" ht="13.15">
      <c r="E73" s="13"/>
      <c r="F73" s="20"/>
      <c r="H73" s="15"/>
      <c r="I73" s="14"/>
    </row>
    <row r="74" spans="1:9" ht="13.15">
      <c r="E74" s="13"/>
      <c r="F74" s="20"/>
      <c r="H74" s="15"/>
      <c r="I74" s="14"/>
    </row>
    <row r="75" spans="1:9" ht="13.15">
      <c r="E75" s="13"/>
      <c r="F75" s="20"/>
      <c r="H75" s="15"/>
      <c r="I75" s="14"/>
    </row>
    <row r="76" spans="1:9" ht="13.15">
      <c r="E76" s="13"/>
      <c r="F76" s="20"/>
      <c r="H76" s="15"/>
      <c r="I76" s="14"/>
    </row>
    <row r="77" spans="1:9" ht="13.15">
      <c r="E77" s="13"/>
      <c r="F77" s="20"/>
      <c r="H77" s="15"/>
      <c r="I77" s="14"/>
    </row>
    <row r="78" spans="1:9" ht="13.15">
      <c r="E78" s="13"/>
      <c r="F78" s="20"/>
      <c r="H78" s="15"/>
      <c r="I78" s="14"/>
    </row>
    <row r="79" spans="1:9" ht="13.15">
      <c r="E79" s="13"/>
      <c r="F79" s="20"/>
      <c r="H79" s="15"/>
      <c r="I79" s="14"/>
    </row>
    <row r="80" spans="1:9" ht="13.15">
      <c r="E80" s="13"/>
      <c r="F80" s="20"/>
      <c r="H80" s="15"/>
      <c r="I80" s="14"/>
    </row>
    <row r="81" spans="5:9" ht="13.15">
      <c r="E81" s="13"/>
      <c r="F81" s="20"/>
      <c r="H81" s="15"/>
      <c r="I81" s="14"/>
    </row>
    <row r="82" spans="5:9" ht="13.15">
      <c r="E82" s="13"/>
      <c r="F82" s="20"/>
      <c r="H82" s="15"/>
      <c r="I82" s="14"/>
    </row>
    <row r="83" spans="5:9" ht="13.15">
      <c r="E83" s="13"/>
      <c r="F83" s="20"/>
      <c r="H83" s="15"/>
      <c r="I83" s="14"/>
    </row>
    <row r="84" spans="5:9" ht="13.15">
      <c r="E84" s="13"/>
      <c r="F84" s="20"/>
      <c r="H84" s="15"/>
      <c r="I84" s="14"/>
    </row>
    <row r="85" spans="5:9" ht="13.15">
      <c r="E85" s="13"/>
      <c r="F85" s="20"/>
      <c r="H85" s="15"/>
      <c r="I85" s="14"/>
    </row>
    <row r="86" spans="5:9" ht="13.15">
      <c r="E86" s="13"/>
      <c r="F86" s="20"/>
      <c r="H86" s="15"/>
      <c r="I86" s="14"/>
    </row>
  </sheetData>
  <mergeCells count="16">
    <mergeCell ref="A62:I62"/>
    <mergeCell ref="A1:I1"/>
    <mergeCell ref="B5:E5"/>
    <mergeCell ref="B27:E27"/>
    <mergeCell ref="B29:E29"/>
    <mergeCell ref="B9:E9"/>
    <mergeCell ref="B40:E40"/>
    <mergeCell ref="B7:E7"/>
    <mergeCell ref="B16:E16"/>
    <mergeCell ref="B18:E18"/>
    <mergeCell ref="B20:E20"/>
    <mergeCell ref="B42:E42"/>
    <mergeCell ref="B36:E36"/>
    <mergeCell ref="B38:E38"/>
    <mergeCell ref="B44:E44"/>
    <mergeCell ref="B46:E4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I53"/>
  <sheetViews>
    <sheetView view="pageBreakPreview" topLeftCell="A38" zoomScale="115" zoomScaleNormal="100" zoomScaleSheetLayoutView="115" zoomScalePageLayoutView="80" workbookViewId="0">
      <selection activeCell="I26" sqref="I26"/>
    </sheetView>
  </sheetViews>
  <sheetFormatPr defaultRowHeight="12.75"/>
  <cols>
    <col min="1" max="1" width="5.3984375" customWidth="1"/>
    <col min="5" max="5" width="13.59765625" customWidth="1"/>
    <col min="6" max="6" width="5.59765625" customWidth="1"/>
    <col min="7" max="7" width="7.73046875" customWidth="1"/>
    <col min="8" max="8" width="13.3984375" customWidth="1"/>
    <col min="9" max="9" width="16.1328125" customWidth="1"/>
  </cols>
  <sheetData>
    <row r="1" spans="1:9" ht="13.15">
      <c r="A1" s="274" t="s">
        <v>49</v>
      </c>
      <c r="B1" s="274"/>
      <c r="C1" s="274"/>
      <c r="D1" s="274"/>
      <c r="E1" s="274"/>
      <c r="F1" s="274"/>
      <c r="G1" s="274"/>
      <c r="H1" s="274"/>
      <c r="I1" s="274"/>
    </row>
    <row r="2" spans="1:9" ht="13.15">
      <c r="A2" s="53"/>
      <c r="B2" s="53"/>
      <c r="C2" s="53"/>
      <c r="D2" s="53"/>
      <c r="E2" s="53"/>
      <c r="F2" s="53"/>
      <c r="G2" s="53"/>
      <c r="H2" s="53"/>
      <c r="I2" s="53"/>
    </row>
    <row r="4" spans="1:9" ht="13.15">
      <c r="A4" s="46" t="s">
        <v>50</v>
      </c>
      <c r="B4" s="54"/>
      <c r="C4" s="54"/>
      <c r="D4" s="54"/>
      <c r="E4" s="54"/>
      <c r="F4" s="31"/>
      <c r="G4" s="31"/>
      <c r="H4" s="31"/>
      <c r="I4" s="31"/>
    </row>
    <row r="5" spans="1:9" ht="13.15">
      <c r="A5" s="46"/>
      <c r="B5" s="54"/>
      <c r="C5" s="54"/>
      <c r="D5" s="54"/>
      <c r="E5" s="54"/>
      <c r="F5" s="31"/>
      <c r="G5" s="31"/>
      <c r="H5" s="31"/>
      <c r="I5" s="31"/>
    </row>
    <row r="6" spans="1:9">
      <c r="A6" s="55" t="s">
        <v>1</v>
      </c>
      <c r="B6" s="275" t="s">
        <v>2</v>
      </c>
      <c r="C6" s="275"/>
      <c r="D6" s="275"/>
      <c r="E6" s="275"/>
      <c r="F6" s="55" t="s">
        <v>3</v>
      </c>
      <c r="G6" s="55" t="s">
        <v>4</v>
      </c>
      <c r="H6" s="55" t="s">
        <v>6</v>
      </c>
      <c r="I6" s="55" t="s">
        <v>5</v>
      </c>
    </row>
    <row r="7" spans="1:9" ht="13.15">
      <c r="A7" s="4" t="s">
        <v>51</v>
      </c>
      <c r="B7" s="54"/>
      <c r="C7" s="54"/>
      <c r="D7" s="54"/>
      <c r="E7" s="54"/>
      <c r="F7" s="31"/>
      <c r="G7" s="31"/>
      <c r="H7" s="31"/>
      <c r="I7" s="31"/>
    </row>
    <row r="8" spans="1:9" ht="13.15">
      <c r="A8" s="46"/>
      <c r="B8" s="54"/>
      <c r="C8" s="54"/>
      <c r="D8" s="54"/>
      <c r="E8" s="54"/>
      <c r="F8" s="31"/>
      <c r="G8" s="31"/>
      <c r="H8" s="31"/>
      <c r="I8" s="31"/>
    </row>
    <row r="9" spans="1:9">
      <c r="A9" s="55" t="s">
        <v>1</v>
      </c>
      <c r="B9" s="275" t="s">
        <v>2</v>
      </c>
      <c r="C9" s="275"/>
      <c r="D9" s="275"/>
      <c r="E9" s="275"/>
      <c r="F9" s="55" t="s">
        <v>3</v>
      </c>
      <c r="G9" s="55" t="s">
        <v>4</v>
      </c>
      <c r="H9" s="55" t="s">
        <v>6</v>
      </c>
      <c r="I9" s="55" t="s">
        <v>5</v>
      </c>
    </row>
    <row r="10" spans="1:9" ht="43.5" customHeight="1">
      <c r="A10" s="62" t="s">
        <v>52</v>
      </c>
      <c r="B10" s="276" t="s">
        <v>53</v>
      </c>
      <c r="C10" s="276"/>
      <c r="D10" s="276"/>
      <c r="E10" s="276"/>
      <c r="F10" s="55" t="s">
        <v>18</v>
      </c>
      <c r="G10" s="57">
        <v>1</v>
      </c>
      <c r="H10" s="63">
        <v>0</v>
      </c>
      <c r="I10" s="63">
        <f>G10*H10</f>
        <v>0</v>
      </c>
    </row>
    <row r="11" spans="1:9">
      <c r="I11" s="238"/>
    </row>
    <row r="12" spans="1:9" ht="13.15">
      <c r="E12" s="58"/>
      <c r="F12" s="59" t="s">
        <v>54</v>
      </c>
      <c r="H12" s="60" t="s">
        <v>10</v>
      </c>
      <c r="I12" s="240">
        <f>SUM(I10:I10)</f>
        <v>0</v>
      </c>
    </row>
    <row r="13" spans="1:9" ht="13.15">
      <c r="E13" s="58"/>
      <c r="F13" s="59"/>
      <c r="H13" s="60"/>
      <c r="I13" s="61"/>
    </row>
    <row r="14" spans="1:9" ht="13.15">
      <c r="A14" s="46" t="s">
        <v>55</v>
      </c>
      <c r="B14" s="54"/>
      <c r="C14" s="54"/>
      <c r="D14" s="54"/>
      <c r="E14" s="54"/>
      <c r="F14" s="31"/>
      <c r="G14" s="31"/>
      <c r="H14" s="31"/>
      <c r="I14" s="31"/>
    </row>
    <row r="15" spans="1:9" ht="13.15">
      <c r="A15" s="46"/>
      <c r="B15" s="54"/>
      <c r="C15" s="54"/>
      <c r="D15" s="54"/>
      <c r="E15" s="54"/>
      <c r="F15" s="31"/>
      <c r="G15" s="31"/>
      <c r="H15" s="31"/>
      <c r="I15" s="31"/>
    </row>
    <row r="16" spans="1:9">
      <c r="A16" s="55" t="s">
        <v>1</v>
      </c>
      <c r="B16" s="275" t="s">
        <v>2</v>
      </c>
      <c r="C16" s="275"/>
      <c r="D16" s="275"/>
      <c r="E16" s="275"/>
      <c r="F16" s="55" t="s">
        <v>3</v>
      </c>
      <c r="G16" s="55" t="s">
        <v>4</v>
      </c>
      <c r="H16" s="55" t="s">
        <v>6</v>
      </c>
      <c r="I16" s="55" t="s">
        <v>5</v>
      </c>
    </row>
    <row r="17" spans="1:9">
      <c r="A17" s="31"/>
      <c r="B17" s="54"/>
      <c r="C17" s="54"/>
      <c r="D17" s="54"/>
      <c r="E17" s="54"/>
      <c r="F17" s="31"/>
      <c r="G17" s="31"/>
      <c r="H17" s="31"/>
      <c r="I17" s="31"/>
    </row>
    <row r="18" spans="1:9" ht="274.5" customHeight="1">
      <c r="A18" s="30" t="s">
        <v>12</v>
      </c>
      <c r="B18" s="272" t="s">
        <v>199</v>
      </c>
      <c r="C18" s="272"/>
      <c r="D18" s="272"/>
      <c r="E18" s="272"/>
      <c r="F18" s="31" t="s">
        <v>18</v>
      </c>
      <c r="G18" s="32">
        <v>6</v>
      </c>
      <c r="H18" s="33">
        <v>0</v>
      </c>
      <c r="I18" s="33">
        <f>G18*H18</f>
        <v>0</v>
      </c>
    </row>
    <row r="19" spans="1:9">
      <c r="A19" s="30"/>
      <c r="B19" s="29"/>
      <c r="C19" s="29"/>
      <c r="D19" s="29"/>
      <c r="E19" s="29"/>
      <c r="F19" s="31"/>
      <c r="G19" s="32"/>
      <c r="H19" s="33"/>
      <c r="I19" s="33"/>
    </row>
    <row r="20" spans="1:9" ht="345" customHeight="1">
      <c r="A20" s="31" t="s">
        <v>13</v>
      </c>
      <c r="B20" s="272" t="s">
        <v>200</v>
      </c>
      <c r="C20" s="272"/>
      <c r="D20" s="272"/>
      <c r="E20" s="272"/>
      <c r="F20" s="31" t="s">
        <v>18</v>
      </c>
      <c r="G20" s="32">
        <v>1</v>
      </c>
      <c r="H20" s="33">
        <v>0</v>
      </c>
      <c r="I20" s="33">
        <f>H20*G20</f>
        <v>0</v>
      </c>
    </row>
    <row r="21" spans="1:9">
      <c r="A21" s="31"/>
      <c r="B21" s="29"/>
      <c r="C21" s="29"/>
      <c r="D21" s="29"/>
      <c r="E21" s="29"/>
      <c r="F21" s="31"/>
      <c r="G21" s="32"/>
      <c r="H21" s="33"/>
      <c r="I21" s="33"/>
    </row>
    <row r="22" spans="1:9" ht="162" customHeight="1">
      <c r="A22" s="30" t="s">
        <v>56</v>
      </c>
      <c r="B22" s="272" t="s">
        <v>201</v>
      </c>
      <c r="C22" s="272"/>
      <c r="D22" s="272"/>
      <c r="E22" s="272"/>
      <c r="F22" s="31" t="s">
        <v>18</v>
      </c>
      <c r="G22" s="32">
        <v>4</v>
      </c>
      <c r="H22" s="33">
        <v>0</v>
      </c>
      <c r="I22" s="33">
        <f>G22*H22</f>
        <v>0</v>
      </c>
    </row>
    <row r="23" spans="1:9" ht="13.15">
      <c r="E23" s="58"/>
      <c r="F23" s="59"/>
      <c r="H23" s="241"/>
      <c r="I23" s="240"/>
    </row>
    <row r="24" spans="1:9" ht="196.5" customHeight="1">
      <c r="A24" s="30" t="s">
        <v>57</v>
      </c>
      <c r="B24" s="272" t="s">
        <v>202</v>
      </c>
      <c r="C24" s="272"/>
      <c r="D24" s="272"/>
      <c r="E24" s="272"/>
      <c r="F24" s="31" t="s">
        <v>18</v>
      </c>
      <c r="G24" s="32">
        <v>1</v>
      </c>
      <c r="H24" s="33">
        <v>0</v>
      </c>
      <c r="I24" s="33">
        <f>G24*H24</f>
        <v>0</v>
      </c>
    </row>
    <row r="25" spans="1:9">
      <c r="A25" s="30"/>
      <c r="B25" s="29"/>
      <c r="C25" s="29"/>
      <c r="D25" s="29"/>
      <c r="E25" s="29"/>
      <c r="F25" s="31"/>
      <c r="G25" s="32"/>
      <c r="H25" s="33"/>
      <c r="I25" s="33"/>
    </row>
    <row r="26" spans="1:9" ht="119.25" customHeight="1">
      <c r="A26" s="30" t="s">
        <v>58</v>
      </c>
      <c r="B26" s="272" t="s">
        <v>203</v>
      </c>
      <c r="C26" s="272"/>
      <c r="D26" s="272"/>
      <c r="E26" s="272"/>
      <c r="F26" s="31" t="s">
        <v>18</v>
      </c>
      <c r="G26" s="32">
        <v>12</v>
      </c>
      <c r="H26" s="33">
        <v>0</v>
      </c>
      <c r="I26" s="33">
        <f>G26*H26</f>
        <v>0</v>
      </c>
    </row>
    <row r="27" spans="1:9">
      <c r="A27" s="30"/>
      <c r="B27" s="29"/>
      <c r="C27" s="29"/>
      <c r="D27" s="29"/>
      <c r="E27" s="29"/>
      <c r="F27" s="31"/>
      <c r="G27" s="32"/>
      <c r="H27" s="33"/>
      <c r="I27" s="33"/>
    </row>
    <row r="28" spans="1:9" ht="58.5" customHeight="1">
      <c r="A28" s="30" t="s">
        <v>59</v>
      </c>
      <c r="B28" s="272" t="s">
        <v>204</v>
      </c>
      <c r="C28" s="272"/>
      <c r="D28" s="272"/>
      <c r="E28" s="272"/>
      <c r="F28" s="31" t="s">
        <v>18</v>
      </c>
      <c r="G28" s="32">
        <v>2</v>
      </c>
      <c r="H28" s="33">
        <v>0</v>
      </c>
      <c r="I28" s="33">
        <f>G28*H28</f>
        <v>0</v>
      </c>
    </row>
    <row r="29" spans="1:9">
      <c r="A29" s="30"/>
      <c r="B29" s="29"/>
      <c r="C29" s="29"/>
      <c r="D29" s="29"/>
      <c r="E29" s="29"/>
      <c r="F29" s="31"/>
      <c r="G29" s="32"/>
      <c r="H29" s="33"/>
      <c r="I29" s="33"/>
    </row>
    <row r="30" spans="1:9" ht="63.75" customHeight="1">
      <c r="A30" s="30" t="s">
        <v>60</v>
      </c>
      <c r="B30" s="272" t="s">
        <v>205</v>
      </c>
      <c r="C30" s="272"/>
      <c r="D30" s="272"/>
      <c r="E30" s="272"/>
      <c r="F30" s="31" t="s">
        <v>18</v>
      </c>
      <c r="G30" s="32">
        <v>1</v>
      </c>
      <c r="H30" s="33">
        <v>0</v>
      </c>
      <c r="I30" s="33">
        <f>G30*H30</f>
        <v>0</v>
      </c>
    </row>
    <row r="31" spans="1:9">
      <c r="A31" s="30"/>
      <c r="B31" s="29"/>
      <c r="C31" s="29"/>
      <c r="D31" s="29"/>
      <c r="E31" s="29"/>
      <c r="F31" s="31"/>
      <c r="G31" s="32"/>
      <c r="H31" s="33"/>
      <c r="I31" s="33"/>
    </row>
    <row r="32" spans="1:9" ht="56.25" customHeight="1">
      <c r="A32" s="30" t="s">
        <v>69</v>
      </c>
      <c r="B32" s="272" t="s">
        <v>206</v>
      </c>
      <c r="C32" s="272"/>
      <c r="D32" s="272"/>
      <c r="E32" s="272"/>
      <c r="F32" s="31" t="s">
        <v>18</v>
      </c>
      <c r="G32" s="32">
        <v>4</v>
      </c>
      <c r="H32" s="33">
        <v>0</v>
      </c>
      <c r="I32" s="33">
        <f>G32*H32</f>
        <v>0</v>
      </c>
    </row>
    <row r="33" spans="1:9">
      <c r="A33" s="30"/>
      <c r="B33" s="29"/>
      <c r="C33" s="29"/>
      <c r="D33" s="29"/>
      <c r="E33" s="29"/>
      <c r="F33" s="31"/>
      <c r="G33" s="32"/>
      <c r="H33" s="33"/>
      <c r="I33" s="33"/>
    </row>
    <row r="34" spans="1:9">
      <c r="A34" s="30" t="s">
        <v>70</v>
      </c>
      <c r="B34" s="272" t="s">
        <v>61</v>
      </c>
      <c r="C34" s="272"/>
      <c r="D34" s="272"/>
      <c r="E34" s="272"/>
      <c r="F34" s="31"/>
      <c r="G34" s="32"/>
      <c r="H34" s="33"/>
      <c r="I34" s="33"/>
    </row>
    <row r="35" spans="1:9">
      <c r="A35" s="8"/>
      <c r="B35" s="277" t="s">
        <v>62</v>
      </c>
      <c r="C35" s="277"/>
      <c r="D35" s="277"/>
      <c r="E35" s="277"/>
      <c r="F35" s="6" t="s">
        <v>18</v>
      </c>
      <c r="G35" s="3">
        <v>5</v>
      </c>
      <c r="H35" s="28">
        <v>0</v>
      </c>
      <c r="I35" s="28">
        <f>G35*H35</f>
        <v>0</v>
      </c>
    </row>
    <row r="36" spans="1:9">
      <c r="A36" s="8"/>
      <c r="B36" s="277" t="s">
        <v>63</v>
      </c>
      <c r="C36" s="277"/>
      <c r="D36" s="277"/>
      <c r="E36" s="277"/>
      <c r="F36" s="6" t="s">
        <v>18</v>
      </c>
      <c r="G36" s="3">
        <v>5</v>
      </c>
      <c r="H36" s="28">
        <v>0</v>
      </c>
      <c r="I36" s="28">
        <f>G36*H36</f>
        <v>0</v>
      </c>
    </row>
    <row r="37" spans="1:9">
      <c r="A37" s="62"/>
      <c r="B37" s="278" t="s">
        <v>64</v>
      </c>
      <c r="C37" s="278"/>
      <c r="D37" s="278"/>
      <c r="E37" s="278"/>
      <c r="F37" s="55" t="s">
        <v>18</v>
      </c>
      <c r="G37" s="57">
        <v>5</v>
      </c>
      <c r="H37" s="63">
        <v>0</v>
      </c>
      <c r="I37" s="63">
        <f>G37*H37</f>
        <v>0</v>
      </c>
    </row>
    <row r="38" spans="1:9">
      <c r="A38" s="30"/>
      <c r="B38" s="29"/>
      <c r="C38" s="29"/>
      <c r="D38" s="29"/>
      <c r="E38" s="29"/>
      <c r="F38" s="31"/>
      <c r="G38" s="32"/>
      <c r="H38" s="56"/>
      <c r="I38" s="56"/>
    </row>
    <row r="39" spans="1:9" ht="13.15">
      <c r="E39" s="58"/>
      <c r="F39" s="59" t="s">
        <v>65</v>
      </c>
      <c r="H39" s="60" t="s">
        <v>10</v>
      </c>
      <c r="I39" s="239">
        <v>0</v>
      </c>
    </row>
    <row r="40" spans="1:9" ht="13.15">
      <c r="E40" s="58"/>
      <c r="F40" s="59"/>
      <c r="H40" s="60"/>
      <c r="I40" s="61"/>
    </row>
    <row r="41" spans="1:9" ht="13.15">
      <c r="E41" s="58"/>
      <c r="F41" s="59"/>
      <c r="H41" s="60"/>
      <c r="I41" s="61"/>
    </row>
    <row r="42" spans="1:9" ht="13.15">
      <c r="E42" s="58"/>
      <c r="F42" s="59"/>
      <c r="H42" s="60"/>
      <c r="I42" s="61"/>
    </row>
    <row r="43" spans="1:9" ht="13.15">
      <c r="A43" s="279" t="s">
        <v>14</v>
      </c>
      <c r="B43" s="279"/>
      <c r="C43" s="279"/>
      <c r="D43" s="279"/>
      <c r="E43" s="279"/>
      <c r="F43" s="279"/>
      <c r="G43" s="279"/>
      <c r="H43" s="279"/>
      <c r="I43" s="279"/>
    </row>
    <row r="44" spans="1:9" ht="12.75" customHeight="1"/>
    <row r="45" spans="1:9">
      <c r="A45" s="45" t="s">
        <v>50</v>
      </c>
      <c r="I45" s="52"/>
    </row>
    <row r="46" spans="1:9">
      <c r="A46" s="45"/>
      <c r="I46" s="64"/>
    </row>
    <row r="47" spans="1:9">
      <c r="A47" s="45" t="s">
        <v>51</v>
      </c>
      <c r="I47" s="242">
        <f>I12</f>
        <v>0</v>
      </c>
    </row>
    <row r="48" spans="1:9">
      <c r="A48" s="45" t="s">
        <v>55</v>
      </c>
      <c r="I48" s="242">
        <f>I39</f>
        <v>0</v>
      </c>
    </row>
    <row r="49" spans="8:9">
      <c r="I49" s="242"/>
    </row>
    <row r="50" spans="8:9">
      <c r="I50" s="242"/>
    </row>
    <row r="51" spans="8:9" ht="13.15">
      <c r="H51" s="65" t="s">
        <v>10</v>
      </c>
      <c r="I51" s="243">
        <f>SUM(I47:I49)</f>
        <v>0</v>
      </c>
    </row>
    <row r="52" spans="8:9" ht="13.15">
      <c r="H52" s="65"/>
      <c r="I52" s="243"/>
    </row>
    <row r="53" spans="8:9" ht="13.15">
      <c r="H53" s="59"/>
      <c r="I53" s="66"/>
    </row>
  </sheetData>
  <mergeCells count="18">
    <mergeCell ref="B35:E35"/>
    <mergeCell ref="B36:E36"/>
    <mergeCell ref="B37:E37"/>
    <mergeCell ref="B28:E28"/>
    <mergeCell ref="A43:I43"/>
    <mergeCell ref="B24:E24"/>
    <mergeCell ref="B26:E26"/>
    <mergeCell ref="B30:E30"/>
    <mergeCell ref="B32:E32"/>
    <mergeCell ref="B34:E34"/>
    <mergeCell ref="A1:I1"/>
    <mergeCell ref="B6:E6"/>
    <mergeCell ref="B9:E9"/>
    <mergeCell ref="B22:E22"/>
    <mergeCell ref="B10:E10"/>
    <mergeCell ref="B16:E16"/>
    <mergeCell ref="B18:E18"/>
    <mergeCell ref="B20:E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DD65-68FE-4407-AD31-511E5FEB4393}">
  <dimension ref="A2:I70"/>
  <sheetViews>
    <sheetView topLeftCell="A34" workbookViewId="0">
      <selection activeCell="H72" sqref="H72"/>
    </sheetView>
  </sheetViews>
  <sheetFormatPr defaultColWidth="9.1328125" defaultRowHeight="14.25"/>
  <cols>
    <col min="1" max="16384" width="9.1328125" style="249"/>
  </cols>
  <sheetData>
    <row r="2" spans="1:9" ht="15.4">
      <c r="A2" s="245">
        <v>5</v>
      </c>
      <c r="B2" s="246" t="s">
        <v>207</v>
      </c>
      <c r="C2" s="247"/>
      <c r="D2" s="247"/>
      <c r="E2" s="247"/>
      <c r="F2" s="247"/>
      <c r="G2" s="247"/>
      <c r="H2" s="247"/>
      <c r="I2" s="248"/>
    </row>
    <row r="3" spans="1:9">
      <c r="A3" s="250"/>
      <c r="F3" s="251"/>
    </row>
    <row r="4" spans="1:9">
      <c r="A4" s="252" t="s">
        <v>38</v>
      </c>
      <c r="B4" s="281" t="s">
        <v>208</v>
      </c>
      <c r="C4" s="282"/>
      <c r="D4" s="282"/>
      <c r="E4" s="282"/>
    </row>
    <row r="5" spans="1:9">
      <c r="A5" s="250"/>
      <c r="B5" s="282"/>
      <c r="C5" s="282"/>
      <c r="D5" s="282"/>
      <c r="E5" s="282"/>
    </row>
    <row r="6" spans="1:9">
      <c r="A6" s="250"/>
      <c r="B6" s="282"/>
      <c r="C6" s="282"/>
      <c r="D6" s="282"/>
      <c r="E6" s="282"/>
    </row>
    <row r="7" spans="1:9">
      <c r="A7" s="250"/>
      <c r="B7" s="282"/>
      <c r="C7" s="282"/>
      <c r="D7" s="282"/>
      <c r="E7" s="282"/>
    </row>
    <row r="8" spans="1:9">
      <c r="A8" s="250"/>
      <c r="B8" s="253"/>
      <c r="F8" s="251" t="s">
        <v>209</v>
      </c>
      <c r="G8" s="254">
        <v>1</v>
      </c>
      <c r="H8" s="249">
        <v>0</v>
      </c>
      <c r="I8" s="249">
        <f>H8*G8</f>
        <v>0</v>
      </c>
    </row>
    <row r="9" spans="1:9">
      <c r="A9" s="250"/>
      <c r="B9" s="253"/>
      <c r="F9" s="251"/>
      <c r="G9" s="254"/>
    </row>
    <row r="10" spans="1:9">
      <c r="A10" s="252" t="s">
        <v>159</v>
      </c>
      <c r="B10" s="281" t="s">
        <v>210</v>
      </c>
      <c r="C10" s="282"/>
      <c r="D10" s="282"/>
      <c r="E10" s="282"/>
    </row>
    <row r="11" spans="1:9">
      <c r="A11" s="250"/>
      <c r="B11" s="282"/>
      <c r="C11" s="282"/>
      <c r="D11" s="282"/>
      <c r="E11" s="282"/>
    </row>
    <row r="12" spans="1:9">
      <c r="A12" s="250"/>
      <c r="B12" s="282"/>
      <c r="C12" s="282"/>
      <c r="D12" s="282"/>
      <c r="E12" s="282"/>
    </row>
    <row r="13" spans="1:9">
      <c r="A13" s="250"/>
      <c r="B13" s="282"/>
      <c r="C13" s="282"/>
      <c r="D13" s="282"/>
      <c r="E13" s="282"/>
    </row>
    <row r="14" spans="1:9">
      <c r="A14" s="250"/>
      <c r="B14" s="253"/>
      <c r="F14" s="251" t="s">
        <v>209</v>
      </c>
      <c r="G14" s="254">
        <v>1</v>
      </c>
      <c r="H14" s="249">
        <v>0</v>
      </c>
      <c r="I14" s="249">
        <f>H14*G14</f>
        <v>0</v>
      </c>
    </row>
    <row r="15" spans="1:9">
      <c r="A15" s="250"/>
      <c r="B15" s="253"/>
      <c r="F15" s="251"/>
      <c r="G15" s="254"/>
    </row>
    <row r="16" spans="1:9">
      <c r="A16" s="252" t="s">
        <v>161</v>
      </c>
      <c r="B16" s="255" t="s">
        <v>211</v>
      </c>
      <c r="C16" s="256"/>
      <c r="F16" s="251"/>
      <c r="G16" s="254"/>
    </row>
    <row r="17" spans="1:9">
      <c r="A17" s="250"/>
      <c r="B17" s="255" t="s">
        <v>212</v>
      </c>
      <c r="F17" s="251"/>
      <c r="G17" s="254"/>
    </row>
    <row r="18" spans="1:9">
      <c r="A18" s="250"/>
      <c r="B18" s="253"/>
      <c r="F18" s="251" t="s">
        <v>18</v>
      </c>
      <c r="G18" s="254">
        <v>12</v>
      </c>
      <c r="H18" s="249">
        <v>0</v>
      </c>
      <c r="I18" s="249">
        <f>H18*G18</f>
        <v>0</v>
      </c>
    </row>
    <row r="19" spans="1:9">
      <c r="A19" s="250"/>
      <c r="B19" s="253"/>
      <c r="F19" s="251"/>
      <c r="G19" s="254"/>
    </row>
    <row r="20" spans="1:9">
      <c r="A20" s="252" t="s">
        <v>168</v>
      </c>
      <c r="B20" s="255" t="s">
        <v>213</v>
      </c>
      <c r="C20" s="256"/>
      <c r="F20" s="251"/>
      <c r="G20" s="254"/>
    </row>
    <row r="21" spans="1:9">
      <c r="A21" s="250"/>
      <c r="B21" s="255" t="s">
        <v>214</v>
      </c>
      <c r="F21" s="251"/>
      <c r="G21" s="254"/>
    </row>
    <row r="22" spans="1:9">
      <c r="A22" s="250"/>
      <c r="C22" s="251"/>
      <c r="F22" s="251" t="s">
        <v>18</v>
      </c>
      <c r="G22" s="254">
        <v>6</v>
      </c>
      <c r="H22" s="249">
        <v>0</v>
      </c>
      <c r="I22" s="249">
        <f>H22*G22</f>
        <v>0</v>
      </c>
    </row>
    <row r="24" spans="1:9">
      <c r="A24" s="257" t="s">
        <v>170</v>
      </c>
      <c r="B24" s="249" t="s">
        <v>215</v>
      </c>
      <c r="G24" s="254"/>
    </row>
    <row r="25" spans="1:9">
      <c r="A25" s="257"/>
      <c r="B25" s="249" t="s">
        <v>216</v>
      </c>
      <c r="G25" s="254"/>
    </row>
    <row r="26" spans="1:9">
      <c r="A26" s="257"/>
      <c r="B26" s="249" t="s">
        <v>217</v>
      </c>
      <c r="G26" s="254"/>
    </row>
    <row r="27" spans="1:9">
      <c r="A27" s="257"/>
      <c r="B27" s="249" t="s">
        <v>218</v>
      </c>
      <c r="G27" s="254"/>
    </row>
    <row r="28" spans="1:9">
      <c r="A28" s="257"/>
      <c r="F28" s="251" t="s">
        <v>39</v>
      </c>
      <c r="G28" s="254">
        <v>25</v>
      </c>
      <c r="H28" s="249">
        <v>0</v>
      </c>
      <c r="I28" s="249">
        <f>H28*G28</f>
        <v>0</v>
      </c>
    </row>
    <row r="29" spans="1:9">
      <c r="A29" s="257"/>
      <c r="G29" s="254"/>
    </row>
    <row r="30" spans="1:9">
      <c r="A30" s="257" t="s">
        <v>172</v>
      </c>
      <c r="B30" s="258" t="s">
        <v>219</v>
      </c>
      <c r="C30" s="251"/>
      <c r="G30" s="254"/>
    </row>
    <row r="31" spans="1:9">
      <c r="A31" s="250"/>
      <c r="B31" s="259" t="s">
        <v>220</v>
      </c>
      <c r="C31" s="251"/>
      <c r="G31" s="254"/>
    </row>
    <row r="32" spans="1:9">
      <c r="A32" s="250"/>
      <c r="B32" s="249" t="s">
        <v>221</v>
      </c>
      <c r="C32" s="251"/>
      <c r="G32" s="254"/>
    </row>
    <row r="33" spans="1:9">
      <c r="A33" s="250"/>
      <c r="B33" s="249" t="s">
        <v>222</v>
      </c>
      <c r="C33" s="251"/>
      <c r="G33" s="254"/>
    </row>
    <row r="34" spans="1:9">
      <c r="A34" s="250"/>
      <c r="F34" s="251" t="s">
        <v>39</v>
      </c>
      <c r="G34" s="254">
        <v>20</v>
      </c>
      <c r="H34" s="249">
        <v>0</v>
      </c>
      <c r="I34" s="249">
        <f>H34*G34</f>
        <v>0</v>
      </c>
    </row>
    <row r="35" spans="1:9">
      <c r="A35" s="250"/>
      <c r="F35" s="251"/>
      <c r="G35" s="254"/>
    </row>
    <row r="36" spans="1:9">
      <c r="A36" s="252" t="s">
        <v>174</v>
      </c>
      <c r="B36" s="249" t="s">
        <v>223</v>
      </c>
      <c r="F36" s="251"/>
      <c r="G36" s="254"/>
    </row>
    <row r="37" spans="1:9">
      <c r="A37" s="250"/>
      <c r="B37" s="249" t="s">
        <v>224</v>
      </c>
      <c r="F37" s="251"/>
      <c r="G37" s="254"/>
    </row>
    <row r="38" spans="1:9">
      <c r="A38" s="250"/>
      <c r="F38" s="251" t="s">
        <v>225</v>
      </c>
      <c r="G38" s="254">
        <v>2</v>
      </c>
      <c r="H38" s="249">
        <v>0</v>
      </c>
      <c r="I38" s="249">
        <f>H38*G38</f>
        <v>0</v>
      </c>
    </row>
    <row r="39" spans="1:9">
      <c r="A39" s="250"/>
      <c r="F39" s="251"/>
      <c r="G39" s="254"/>
    </row>
    <row r="40" spans="1:9">
      <c r="A40" s="252" t="s">
        <v>226</v>
      </c>
      <c r="B40" s="258" t="s">
        <v>227</v>
      </c>
      <c r="F40" s="251"/>
      <c r="G40" s="254"/>
    </row>
    <row r="41" spans="1:9">
      <c r="A41" s="250"/>
      <c r="B41" s="253"/>
      <c r="F41" s="251" t="s">
        <v>225</v>
      </c>
      <c r="G41" s="254">
        <v>2</v>
      </c>
      <c r="H41" s="249">
        <v>0</v>
      </c>
      <c r="I41" s="249">
        <f>H41*G41</f>
        <v>0</v>
      </c>
    </row>
    <row r="42" spans="1:9">
      <c r="A42" s="250"/>
      <c r="F42" s="251"/>
    </row>
    <row r="43" spans="1:9">
      <c r="A43" s="250"/>
      <c r="F43" s="251"/>
    </row>
    <row r="44" spans="1:9">
      <c r="A44" s="250"/>
      <c r="F44" s="251"/>
    </row>
    <row r="45" spans="1:9">
      <c r="A45" s="250"/>
      <c r="F45" s="251"/>
    </row>
    <row r="46" spans="1:9" ht="26.25">
      <c r="A46" s="260" t="s">
        <v>36</v>
      </c>
      <c r="B46" s="283" t="s">
        <v>2</v>
      </c>
      <c r="C46" s="283"/>
      <c r="D46" s="283"/>
      <c r="E46" s="283"/>
      <c r="F46" s="261" t="s">
        <v>37</v>
      </c>
      <c r="G46" s="262" t="s">
        <v>4</v>
      </c>
      <c r="H46" s="262"/>
      <c r="I46" s="263" t="s">
        <v>228</v>
      </c>
    </row>
    <row r="47" spans="1:9">
      <c r="A47" s="250"/>
      <c r="F47" s="251"/>
    </row>
    <row r="48" spans="1:9">
      <c r="A48" s="252" t="s">
        <v>229</v>
      </c>
      <c r="B48" s="258" t="s">
        <v>230</v>
      </c>
    </row>
    <row r="49" spans="1:9">
      <c r="A49" s="250"/>
      <c r="B49" s="284" t="s">
        <v>231</v>
      </c>
      <c r="C49" s="280"/>
      <c r="D49" s="280"/>
      <c r="E49" s="280"/>
    </row>
    <row r="50" spans="1:9">
      <c r="A50" s="250"/>
      <c r="B50" s="284"/>
      <c r="C50" s="280"/>
      <c r="D50" s="280"/>
      <c r="E50" s="280"/>
      <c r="F50" s="251" t="s">
        <v>18</v>
      </c>
      <c r="G50" s="249">
        <v>1</v>
      </c>
      <c r="H50" s="249">
        <v>0</v>
      </c>
      <c r="I50" s="249">
        <f>H50*G50</f>
        <v>0</v>
      </c>
    </row>
    <row r="51" spans="1:9">
      <c r="A51" s="250"/>
      <c r="B51" s="280"/>
      <c r="C51" s="280"/>
      <c r="D51" s="280"/>
      <c r="E51" s="280"/>
    </row>
    <row r="52" spans="1:9" ht="14.45" customHeight="1">
      <c r="A52" s="252" t="s">
        <v>232</v>
      </c>
      <c r="B52" s="282" t="s">
        <v>233</v>
      </c>
      <c r="C52" s="282"/>
      <c r="D52" s="282"/>
    </row>
    <row r="53" spans="1:9">
      <c r="A53" s="250"/>
      <c r="B53" s="282"/>
      <c r="C53" s="282"/>
      <c r="D53" s="282"/>
      <c r="G53" s="254"/>
    </row>
    <row r="54" spans="1:9">
      <c r="A54" s="250"/>
      <c r="B54" s="282"/>
      <c r="C54" s="282"/>
      <c r="D54" s="282"/>
      <c r="G54" s="254"/>
    </row>
    <row r="55" spans="1:9">
      <c r="A55" s="250"/>
      <c r="B55" s="282"/>
      <c r="C55" s="282"/>
      <c r="D55" s="282"/>
      <c r="F55" s="251" t="s">
        <v>40</v>
      </c>
      <c r="G55" s="254">
        <v>1</v>
      </c>
      <c r="H55" s="249">
        <v>0</v>
      </c>
      <c r="I55" s="249">
        <f>H55*G55</f>
        <v>0</v>
      </c>
    </row>
    <row r="56" spans="1:9">
      <c r="A56" s="250"/>
      <c r="F56" s="251"/>
      <c r="G56" s="254"/>
    </row>
    <row r="57" spans="1:9">
      <c r="A57" s="252" t="s">
        <v>234</v>
      </c>
      <c r="B57" s="249" t="s">
        <v>235</v>
      </c>
      <c r="G57" s="254"/>
    </row>
    <row r="58" spans="1:9">
      <c r="A58" s="250"/>
      <c r="B58" s="249" t="s">
        <v>236</v>
      </c>
      <c r="G58" s="254"/>
    </row>
    <row r="59" spans="1:9">
      <c r="A59" s="250"/>
      <c r="F59" s="251" t="s">
        <v>40</v>
      </c>
      <c r="G59" s="254">
        <v>1</v>
      </c>
      <c r="H59" s="249">
        <v>0</v>
      </c>
      <c r="I59" s="249">
        <f>H59*G59</f>
        <v>0</v>
      </c>
    </row>
    <row r="60" spans="1:9">
      <c r="A60" s="250"/>
      <c r="G60" s="254"/>
    </row>
    <row r="61" spans="1:9">
      <c r="A61" s="252" t="s">
        <v>237</v>
      </c>
      <c r="B61" s="282" t="s">
        <v>238</v>
      </c>
      <c r="C61" s="282"/>
      <c r="D61" s="282"/>
      <c r="E61" s="282"/>
      <c r="G61" s="254"/>
    </row>
    <row r="62" spans="1:9">
      <c r="B62" s="282"/>
      <c r="C62" s="282"/>
      <c r="D62" s="282"/>
      <c r="E62" s="282"/>
      <c r="G62" s="254"/>
    </row>
    <row r="63" spans="1:9">
      <c r="B63" s="282"/>
      <c r="C63" s="282"/>
      <c r="D63" s="282"/>
      <c r="E63" s="282"/>
      <c r="G63" s="254"/>
    </row>
    <row r="64" spans="1:9">
      <c r="F64" s="251" t="s">
        <v>40</v>
      </c>
      <c r="G64" s="254">
        <v>1</v>
      </c>
      <c r="H64" s="249">
        <v>0</v>
      </c>
      <c r="I64" s="249">
        <f>H64*G64</f>
        <v>0</v>
      </c>
    </row>
    <row r="65" spans="1:9">
      <c r="F65" s="251"/>
      <c r="G65" s="254"/>
    </row>
    <row r="66" spans="1:9">
      <c r="A66" s="252" t="s">
        <v>239</v>
      </c>
      <c r="B66" s="282" t="s">
        <v>240</v>
      </c>
      <c r="C66" s="282"/>
      <c r="D66" s="282"/>
      <c r="E66" s="282"/>
      <c r="G66" s="254"/>
    </row>
    <row r="67" spans="1:9">
      <c r="A67" s="250"/>
      <c r="B67" s="282"/>
      <c r="C67" s="282"/>
      <c r="D67" s="282"/>
      <c r="E67" s="282"/>
      <c r="G67" s="254"/>
    </row>
    <row r="68" spans="1:9">
      <c r="A68" s="250"/>
      <c r="F68" s="251" t="s">
        <v>40</v>
      </c>
      <c r="G68" s="254">
        <v>1</v>
      </c>
      <c r="H68" s="249">
        <v>0</v>
      </c>
      <c r="I68" s="249">
        <f>H68*G68</f>
        <v>0</v>
      </c>
    </row>
    <row r="69" spans="1:9">
      <c r="A69" s="250"/>
      <c r="F69" s="251"/>
    </row>
    <row r="70" spans="1:9" ht="16.899999999999999">
      <c r="A70" s="285" t="s">
        <v>241</v>
      </c>
      <c r="B70" s="286"/>
      <c r="C70" s="286"/>
      <c r="D70" s="286"/>
      <c r="E70" s="286"/>
      <c r="F70" s="286"/>
      <c r="G70" s="286"/>
      <c r="H70" s="287">
        <f>SUM(I6:I69)</f>
        <v>0</v>
      </c>
      <c r="I70" s="288"/>
    </row>
  </sheetData>
  <mergeCells count="11">
    <mergeCell ref="B52:D55"/>
    <mergeCell ref="B61:E63"/>
    <mergeCell ref="B66:E67"/>
    <mergeCell ref="A70:G70"/>
    <mergeCell ref="H70:I70"/>
    <mergeCell ref="B51:E51"/>
    <mergeCell ref="B4:E7"/>
    <mergeCell ref="B10:E13"/>
    <mergeCell ref="B46:E46"/>
    <mergeCell ref="B49:E49"/>
    <mergeCell ref="B50:E5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96"/>
  <sheetViews>
    <sheetView view="pageBreakPreview" topLeftCell="A9" zoomScale="54" zoomScaleNormal="55" zoomScaleSheetLayoutView="54" zoomScalePageLayoutView="55" workbookViewId="0">
      <selection activeCell="E31" sqref="E31"/>
    </sheetView>
  </sheetViews>
  <sheetFormatPr defaultColWidth="9.1328125" defaultRowHeight="12.75"/>
  <cols>
    <col min="1" max="1" width="6" style="105" customWidth="1"/>
    <col min="2" max="2" width="36.265625" style="224" customWidth="1"/>
    <col min="3" max="3" width="6.59765625" style="105" customWidth="1"/>
    <col min="4" max="4" width="8.73046875" style="105" bestFit="1" customWidth="1"/>
    <col min="5" max="5" width="15.265625" style="105" customWidth="1"/>
    <col min="6" max="6" width="15.59765625" style="105" customWidth="1"/>
    <col min="7" max="7" width="22.73046875" style="72" customWidth="1"/>
    <col min="8" max="16384" width="9.1328125" style="72"/>
  </cols>
  <sheetData>
    <row r="1" spans="1:7" ht="13.15">
      <c r="A1" s="67" t="s">
        <v>71</v>
      </c>
      <c r="B1" s="68" t="s">
        <v>72</v>
      </c>
      <c r="C1" s="69" t="s">
        <v>73</v>
      </c>
      <c r="D1" s="70"/>
      <c r="E1" s="69" t="s">
        <v>73</v>
      </c>
      <c r="F1" s="69" t="s">
        <v>74</v>
      </c>
      <c r="G1" s="71"/>
    </row>
    <row r="2" spans="1:7" ht="13.15">
      <c r="A2" s="73" t="s">
        <v>75</v>
      </c>
      <c r="B2" s="74" t="s">
        <v>76</v>
      </c>
      <c r="C2" s="75" t="s">
        <v>77</v>
      </c>
      <c r="D2" s="75" t="s">
        <v>78</v>
      </c>
      <c r="E2" s="75" t="s">
        <v>79</v>
      </c>
      <c r="F2" s="75" t="s">
        <v>79</v>
      </c>
    </row>
    <row r="3" spans="1:7">
      <c r="A3" s="76"/>
      <c r="B3" s="76"/>
      <c r="C3" s="76"/>
      <c r="D3" s="76"/>
      <c r="E3" s="76"/>
      <c r="F3" s="76"/>
    </row>
    <row r="4" spans="1:7" ht="13.15" customHeight="1">
      <c r="A4" s="76"/>
      <c r="B4" s="76"/>
      <c r="C4" s="76"/>
      <c r="D4" s="76"/>
      <c r="E4" s="76"/>
      <c r="F4" s="76"/>
    </row>
    <row r="5" spans="1:7" ht="13.15" customHeight="1">
      <c r="A5" s="76" t="s">
        <v>80</v>
      </c>
      <c r="B5" s="76"/>
      <c r="C5" s="76"/>
      <c r="D5" s="76"/>
      <c r="E5" s="76"/>
      <c r="F5" s="76"/>
    </row>
    <row r="6" spans="1:7" ht="13.15" customHeight="1">
      <c r="A6" s="289" t="s">
        <v>183</v>
      </c>
      <c r="B6" s="289"/>
      <c r="C6" s="76"/>
      <c r="D6" s="76"/>
      <c r="E6" s="76"/>
      <c r="F6" s="76"/>
    </row>
    <row r="7" spans="1:7" ht="229.5" customHeight="1">
      <c r="A7" s="77"/>
      <c r="B7" s="78" t="s">
        <v>178</v>
      </c>
      <c r="C7" s="79"/>
      <c r="D7" s="79"/>
      <c r="E7" s="80"/>
      <c r="F7" s="80"/>
    </row>
    <row r="8" spans="1:7" ht="15" customHeight="1">
      <c r="A8" s="81"/>
      <c r="B8" s="82"/>
      <c r="C8" s="82"/>
      <c r="D8" s="82"/>
      <c r="E8" s="83"/>
      <c r="F8" s="81"/>
    </row>
    <row r="9" spans="1:7" s="90" customFormat="1" ht="29.25" customHeight="1">
      <c r="A9" s="84"/>
      <c r="B9" s="85" t="s">
        <v>81</v>
      </c>
      <c r="C9" s="86"/>
      <c r="D9" s="87"/>
      <c r="E9" s="88"/>
      <c r="F9" s="89"/>
    </row>
    <row r="10" spans="1:7" ht="12.75" customHeight="1">
      <c r="A10" s="81"/>
      <c r="B10" s="91"/>
      <c r="C10" s="81"/>
      <c r="D10" s="81"/>
      <c r="E10" s="81"/>
      <c r="F10" s="81"/>
    </row>
    <row r="11" spans="1:7" ht="13.15">
      <c r="A11" s="81"/>
      <c r="B11" s="290" t="s">
        <v>82</v>
      </c>
      <c r="C11" s="290"/>
      <c r="D11" s="290"/>
      <c r="E11" s="290"/>
      <c r="F11" s="81"/>
    </row>
    <row r="12" spans="1:7">
      <c r="A12" s="92"/>
      <c r="B12" s="93"/>
      <c r="C12" s="94"/>
      <c r="D12" s="94"/>
      <c r="E12" s="95"/>
      <c r="F12" s="95"/>
    </row>
    <row r="13" spans="1:7" ht="51">
      <c r="A13" s="92" t="s">
        <v>38</v>
      </c>
      <c r="B13" s="93" t="s">
        <v>83</v>
      </c>
      <c r="C13" s="96"/>
      <c r="D13" s="96"/>
      <c r="E13" s="94"/>
      <c r="F13" s="94"/>
    </row>
    <row r="14" spans="1:7" ht="25.5">
      <c r="A14" s="92"/>
      <c r="B14" s="93" t="s">
        <v>84</v>
      </c>
      <c r="C14" s="94" t="s">
        <v>18</v>
      </c>
      <c r="D14" s="94">
        <v>1</v>
      </c>
      <c r="E14" s="95">
        <v>0</v>
      </c>
      <c r="F14" s="95">
        <f>(D14*E14)</f>
        <v>0</v>
      </c>
    </row>
    <row r="15" spans="1:7">
      <c r="A15" s="92"/>
      <c r="B15" s="93"/>
      <c r="C15" s="94"/>
      <c r="D15" s="94"/>
      <c r="E15" s="95"/>
      <c r="F15" s="95"/>
    </row>
    <row r="16" spans="1:7" ht="13.15">
      <c r="A16" s="92"/>
      <c r="B16" s="97" t="s">
        <v>85</v>
      </c>
      <c r="C16" s="98"/>
      <c r="D16" s="98"/>
      <c r="E16" s="99"/>
      <c r="F16" s="100">
        <f>SUM(F14:F15)</f>
        <v>0</v>
      </c>
      <c r="G16" s="95"/>
    </row>
    <row r="17" spans="1:6">
      <c r="A17" s="92"/>
      <c r="B17" s="93"/>
      <c r="C17" s="94"/>
      <c r="D17" s="94"/>
      <c r="E17" s="95"/>
      <c r="F17" s="95"/>
    </row>
    <row r="18" spans="1:6" ht="13.15">
      <c r="A18" s="92"/>
      <c r="B18" s="102"/>
      <c r="C18" s="91"/>
      <c r="D18" s="91"/>
      <c r="E18" s="103"/>
      <c r="F18" s="103"/>
    </row>
    <row r="19" spans="1:6" s="76" customFormat="1" ht="13.15">
      <c r="A19" s="92"/>
      <c r="B19" s="102"/>
      <c r="C19" s="94"/>
      <c r="D19" s="94"/>
      <c r="E19" s="95"/>
      <c r="F19" s="95"/>
    </row>
    <row r="20" spans="1:6" ht="13.15">
      <c r="A20" s="108"/>
      <c r="B20" s="109" t="s">
        <v>87</v>
      </c>
      <c r="C20" s="110"/>
      <c r="D20" s="111"/>
      <c r="E20" s="111"/>
      <c r="F20" s="112">
        <f>F16</f>
        <v>0</v>
      </c>
    </row>
    <row r="21" spans="1:6" ht="13.15">
      <c r="A21" s="108"/>
      <c r="B21" s="113"/>
      <c r="C21" s="114"/>
      <c r="D21" s="81"/>
      <c r="E21" s="81"/>
      <c r="F21" s="103"/>
    </row>
    <row r="22" spans="1:6">
      <c r="A22" s="115"/>
      <c r="B22" s="93"/>
      <c r="C22" s="116"/>
      <c r="D22" s="116"/>
      <c r="E22" s="116"/>
      <c r="F22" s="116"/>
    </row>
    <row r="23" spans="1:6" ht="13.5" customHeight="1">
      <c r="A23" s="115"/>
      <c r="B23" s="121"/>
      <c r="C23" s="116"/>
      <c r="D23" s="116"/>
      <c r="E23" s="116"/>
      <c r="F23" s="116"/>
    </row>
    <row r="24" spans="1:6" s="123" customFormat="1" ht="41.65">
      <c r="A24" s="84"/>
      <c r="B24" s="122" t="s">
        <v>188</v>
      </c>
      <c r="C24" s="86"/>
      <c r="D24" s="87"/>
      <c r="E24" s="88"/>
      <c r="F24" s="89"/>
    </row>
    <row r="25" spans="1:6">
      <c r="A25" s="115"/>
      <c r="B25" s="125"/>
      <c r="C25" s="94"/>
      <c r="D25" s="94"/>
      <c r="E25" s="94"/>
      <c r="F25" s="94"/>
    </row>
    <row r="26" spans="1:6" s="76" customFormat="1" ht="38.25">
      <c r="A26" s="92"/>
      <c r="B26" s="93" t="s">
        <v>89</v>
      </c>
      <c r="C26" s="94" t="s">
        <v>18</v>
      </c>
      <c r="D26" s="94">
        <v>2</v>
      </c>
      <c r="E26" s="95">
        <v>0</v>
      </c>
      <c r="F26" s="95">
        <f t="shared" ref="F26" si="0">D26*E26</f>
        <v>0</v>
      </c>
    </row>
    <row r="27" spans="1:6" s="76" customFormat="1">
      <c r="A27" s="92"/>
      <c r="B27" s="93"/>
      <c r="C27" s="94"/>
      <c r="D27" s="94"/>
      <c r="E27" s="95"/>
      <c r="F27" s="95"/>
    </row>
    <row r="28" spans="1:6" s="76" customFormat="1" ht="54.75" customHeight="1">
      <c r="A28" s="92"/>
      <c r="B28" s="93" t="s">
        <v>90</v>
      </c>
      <c r="C28" s="94" t="s">
        <v>18</v>
      </c>
      <c r="D28" s="94">
        <v>10</v>
      </c>
      <c r="E28" s="95">
        <v>0</v>
      </c>
      <c r="F28" s="95">
        <f t="shared" ref="F28" si="1">D28*E28</f>
        <v>0</v>
      </c>
    </row>
    <row r="29" spans="1:6">
      <c r="A29" s="115"/>
      <c r="B29" s="93"/>
      <c r="C29" s="94"/>
      <c r="D29" s="94"/>
      <c r="E29" s="95"/>
      <c r="F29" s="95"/>
    </row>
    <row r="30" spans="1:6">
      <c r="A30" s="115"/>
      <c r="B30" s="132"/>
      <c r="C30" s="94"/>
      <c r="D30" s="94"/>
      <c r="E30" s="95"/>
      <c r="F30" s="95"/>
    </row>
    <row r="31" spans="1:6" ht="69.95" customHeight="1">
      <c r="A31" s="92"/>
      <c r="B31" s="93" t="s">
        <v>91</v>
      </c>
      <c r="C31" s="96"/>
      <c r="D31" s="94"/>
      <c r="E31" s="95"/>
      <c r="F31" s="95"/>
    </row>
    <row r="32" spans="1:6" ht="15.75" customHeight="1">
      <c r="A32" s="92"/>
      <c r="B32" s="93" t="s">
        <v>92</v>
      </c>
      <c r="C32" s="94" t="s">
        <v>18</v>
      </c>
      <c r="D32" s="94">
        <v>2</v>
      </c>
      <c r="E32" s="95"/>
      <c r="F32" s="95"/>
    </row>
    <row r="33" spans="1:6">
      <c r="A33" s="133"/>
      <c r="B33" s="134" t="s">
        <v>93</v>
      </c>
      <c r="C33" s="94" t="s">
        <v>18</v>
      </c>
      <c r="D33" s="94">
        <v>1</v>
      </c>
      <c r="E33" s="95"/>
      <c r="F33" s="95"/>
    </row>
    <row r="34" spans="1:6">
      <c r="A34" s="133"/>
      <c r="B34" s="134" t="s">
        <v>94</v>
      </c>
      <c r="C34" s="94" t="s">
        <v>18</v>
      </c>
      <c r="D34" s="94">
        <v>1</v>
      </c>
      <c r="E34" s="95"/>
      <c r="F34" s="95"/>
    </row>
    <row r="35" spans="1:6">
      <c r="A35" s="133"/>
      <c r="B35" s="134" t="s">
        <v>95</v>
      </c>
      <c r="C35" s="94" t="s">
        <v>18</v>
      </c>
      <c r="D35" s="94">
        <v>1</v>
      </c>
      <c r="E35" s="95"/>
      <c r="F35" s="95"/>
    </row>
    <row r="36" spans="1:6" s="96" customFormat="1">
      <c r="A36" s="92"/>
      <c r="B36" s="135"/>
      <c r="C36" s="94" t="s">
        <v>7</v>
      </c>
      <c r="D36" s="94">
        <v>3</v>
      </c>
      <c r="E36" s="95">
        <v>0</v>
      </c>
      <c r="F36" s="95">
        <f t="shared" ref="F36" si="2">D36*E36</f>
        <v>0</v>
      </c>
    </row>
    <row r="37" spans="1:6">
      <c r="A37" s="92"/>
      <c r="B37" s="134"/>
      <c r="C37" s="94"/>
      <c r="D37" s="94"/>
      <c r="E37" s="95"/>
      <c r="F37" s="95"/>
    </row>
    <row r="38" spans="1:6" ht="67.5" customHeight="1">
      <c r="A38" s="133"/>
      <c r="B38" s="93" t="s">
        <v>91</v>
      </c>
      <c r="C38" s="136"/>
      <c r="D38" s="137"/>
      <c r="E38" s="95"/>
      <c r="F38" s="95"/>
    </row>
    <row r="39" spans="1:6" s="140" customFormat="1" ht="25.5">
      <c r="A39" s="138"/>
      <c r="B39" s="93" t="s">
        <v>96</v>
      </c>
      <c r="C39" s="139" t="s">
        <v>18</v>
      </c>
      <c r="D39" s="139">
        <v>1</v>
      </c>
      <c r="E39" s="94"/>
      <c r="F39" s="95"/>
    </row>
    <row r="40" spans="1:6" s="140" customFormat="1" ht="13.5">
      <c r="A40" s="138"/>
      <c r="B40" s="134" t="s">
        <v>97</v>
      </c>
      <c r="C40" s="94" t="s">
        <v>18</v>
      </c>
      <c r="D40" s="94">
        <v>1</v>
      </c>
      <c r="E40" s="94"/>
      <c r="F40" s="95"/>
    </row>
    <row r="41" spans="1:6" s="140" customFormat="1" ht="14.45" customHeight="1">
      <c r="A41" s="138"/>
      <c r="B41" s="134" t="s">
        <v>98</v>
      </c>
      <c r="C41" s="94" t="s">
        <v>18</v>
      </c>
      <c r="D41" s="94">
        <v>1</v>
      </c>
      <c r="E41" s="94"/>
      <c r="F41" s="95"/>
    </row>
    <row r="42" spans="1:6">
      <c r="A42" s="138"/>
      <c r="B42" s="134" t="s">
        <v>95</v>
      </c>
      <c r="C42" s="94" t="s">
        <v>18</v>
      </c>
      <c r="D42" s="94">
        <v>1</v>
      </c>
      <c r="E42" s="94"/>
      <c r="F42" s="94"/>
    </row>
    <row r="43" spans="1:6" ht="13.15">
      <c r="A43" s="138"/>
      <c r="B43" s="113"/>
      <c r="C43" s="94" t="s">
        <v>7</v>
      </c>
      <c r="D43" s="94">
        <v>3</v>
      </c>
      <c r="E43" s="95">
        <v>0</v>
      </c>
      <c r="F43" s="95">
        <f t="shared" ref="F43" si="3">D43*E43</f>
        <v>0</v>
      </c>
    </row>
    <row r="44" spans="1:6">
      <c r="A44" s="138"/>
      <c r="B44" s="134"/>
      <c r="C44" s="94"/>
      <c r="D44" s="94"/>
      <c r="E44" s="96"/>
      <c r="F44" s="96"/>
    </row>
    <row r="45" spans="1:6" s="76" customFormat="1" ht="51">
      <c r="A45" s="141"/>
      <c r="B45" s="93" t="s">
        <v>99</v>
      </c>
      <c r="C45" s="127" t="s">
        <v>18</v>
      </c>
      <c r="D45" s="129">
        <v>1</v>
      </c>
      <c r="E45" s="95">
        <v>0</v>
      </c>
      <c r="F45" s="95">
        <f t="shared" ref="F45" si="4">D45*E45</f>
        <v>0</v>
      </c>
    </row>
    <row r="46" spans="1:6">
      <c r="A46" s="142"/>
      <c r="B46" s="143"/>
      <c r="C46" s="94"/>
      <c r="D46" s="94"/>
      <c r="E46" s="95"/>
      <c r="F46" s="95"/>
    </row>
    <row r="47" spans="1:6" s="76" customFormat="1" ht="38.25">
      <c r="A47" s="141"/>
      <c r="B47" s="93" t="s">
        <v>100</v>
      </c>
      <c r="C47" s="127" t="s">
        <v>18</v>
      </c>
      <c r="D47" s="129">
        <v>2</v>
      </c>
      <c r="E47" s="95">
        <v>0</v>
      </c>
      <c r="F47" s="95">
        <f t="shared" ref="F47" si="5">D47*E47</f>
        <v>0</v>
      </c>
    </row>
    <row r="48" spans="1:6" s="76" customFormat="1">
      <c r="A48" s="126"/>
      <c r="B48" s="93"/>
      <c r="C48" s="127"/>
      <c r="D48" s="129"/>
      <c r="E48" s="128"/>
      <c r="F48" s="95"/>
    </row>
    <row r="49" spans="1:6" s="76" customFormat="1" ht="39.4">
      <c r="A49" s="92"/>
      <c r="B49" s="104" t="s">
        <v>101</v>
      </c>
      <c r="C49" s="94"/>
      <c r="D49" s="94"/>
      <c r="E49" s="94"/>
      <c r="F49" s="95"/>
    </row>
    <row r="50" spans="1:6">
      <c r="A50" s="115"/>
      <c r="B50" s="93"/>
      <c r="C50" s="94"/>
      <c r="D50" s="94"/>
      <c r="E50" s="94"/>
      <c r="F50" s="95"/>
    </row>
    <row r="51" spans="1:6" s="76" customFormat="1" ht="219" customHeight="1">
      <c r="A51" s="144"/>
      <c r="B51" s="93" t="s">
        <v>102</v>
      </c>
      <c r="C51" s="127" t="s">
        <v>18</v>
      </c>
      <c r="D51" s="129">
        <v>13</v>
      </c>
      <c r="E51" s="95">
        <v>0</v>
      </c>
      <c r="F51" s="95">
        <f t="shared" ref="F51" si="6">D51*E51</f>
        <v>0</v>
      </c>
    </row>
    <row r="52" spans="1:6" s="76" customFormat="1">
      <c r="A52" s="92"/>
      <c r="B52" s="93"/>
      <c r="C52" s="94"/>
      <c r="D52" s="94"/>
      <c r="E52" s="128"/>
      <c r="F52" s="95"/>
    </row>
    <row r="53" spans="1:6" s="76" customFormat="1" ht="229.15" customHeight="1">
      <c r="A53" s="92"/>
      <c r="B53" s="93" t="s">
        <v>103</v>
      </c>
      <c r="C53" s="127" t="s">
        <v>18</v>
      </c>
      <c r="D53" s="129">
        <v>3</v>
      </c>
      <c r="E53" s="95">
        <v>0</v>
      </c>
      <c r="F53" s="95">
        <f t="shared" ref="F53" si="7">D53*E53</f>
        <v>0</v>
      </c>
    </row>
    <row r="54" spans="1:6" s="76" customFormat="1">
      <c r="A54" s="92"/>
      <c r="B54" s="93"/>
      <c r="C54" s="94"/>
      <c r="D54" s="94"/>
      <c r="E54" s="128"/>
      <c r="F54" s="95"/>
    </row>
    <row r="55" spans="1:6" s="76" customFormat="1" ht="242.45" customHeight="1">
      <c r="A55" s="92"/>
      <c r="B55" s="93" t="s">
        <v>104</v>
      </c>
      <c r="C55" s="127" t="s">
        <v>18</v>
      </c>
      <c r="D55" s="129">
        <v>6</v>
      </c>
      <c r="E55" s="95">
        <v>0</v>
      </c>
      <c r="F55" s="95">
        <f t="shared" ref="F55" si="8">D55*E55</f>
        <v>0</v>
      </c>
    </row>
    <row r="56" spans="1:6">
      <c r="A56" s="115"/>
      <c r="B56" s="93"/>
      <c r="C56" s="94"/>
      <c r="D56" s="94"/>
      <c r="E56" s="94"/>
      <c r="F56" s="95"/>
    </row>
    <row r="57" spans="1:6" s="76" customFormat="1" ht="216.75">
      <c r="A57" s="92"/>
      <c r="B57" s="93" t="s">
        <v>105</v>
      </c>
      <c r="C57" s="127" t="s">
        <v>18</v>
      </c>
      <c r="D57" s="129">
        <v>3</v>
      </c>
      <c r="E57" s="95">
        <v>0</v>
      </c>
      <c r="F57" s="95">
        <f t="shared" ref="F57" si="9">D57*E57</f>
        <v>0</v>
      </c>
    </row>
    <row r="58" spans="1:6">
      <c r="A58" s="115"/>
      <c r="B58" s="93"/>
      <c r="C58" s="94"/>
      <c r="D58" s="94"/>
      <c r="E58" s="94"/>
      <c r="F58" s="95"/>
    </row>
    <row r="59" spans="1:6" s="76" customFormat="1" ht="232.15" customHeight="1">
      <c r="A59" s="92"/>
      <c r="B59" s="93" t="s">
        <v>106</v>
      </c>
      <c r="C59" s="127" t="s">
        <v>18</v>
      </c>
      <c r="D59" s="129">
        <v>4</v>
      </c>
      <c r="E59" s="95">
        <v>0</v>
      </c>
      <c r="F59" s="95">
        <f t="shared" ref="F59" si="10">D59*E59</f>
        <v>0</v>
      </c>
    </row>
    <row r="60" spans="1:6">
      <c r="A60" s="115"/>
      <c r="B60" s="93"/>
      <c r="C60" s="94"/>
      <c r="D60" s="94"/>
      <c r="E60" s="94"/>
      <c r="F60" s="95"/>
    </row>
    <row r="61" spans="1:6" s="76" customFormat="1" ht="270.60000000000002" customHeight="1">
      <c r="A61" s="92"/>
      <c r="B61" s="93" t="s">
        <v>107</v>
      </c>
      <c r="C61" s="127" t="s">
        <v>18</v>
      </c>
      <c r="D61" s="129">
        <v>4</v>
      </c>
      <c r="E61" s="95">
        <v>0</v>
      </c>
      <c r="F61" s="95">
        <f t="shared" ref="F61" si="11">D61*E61</f>
        <v>0</v>
      </c>
    </row>
    <row r="62" spans="1:6" s="76" customFormat="1">
      <c r="A62" s="92"/>
      <c r="B62" s="93"/>
      <c r="C62" s="94"/>
      <c r="D62" s="94"/>
      <c r="E62" s="128"/>
      <c r="F62" s="95"/>
    </row>
    <row r="63" spans="1:6" s="76" customFormat="1" ht="123.6" customHeight="1">
      <c r="A63" s="92"/>
      <c r="B63" s="93" t="s">
        <v>108</v>
      </c>
      <c r="C63" s="127" t="s">
        <v>18</v>
      </c>
      <c r="D63" s="129">
        <v>5</v>
      </c>
      <c r="E63" s="95">
        <v>0</v>
      </c>
      <c r="F63" s="95">
        <f t="shared" ref="F63" si="12">D63*E63</f>
        <v>0</v>
      </c>
    </row>
    <row r="64" spans="1:6" s="76" customFormat="1">
      <c r="A64" s="92"/>
      <c r="B64" s="93"/>
      <c r="C64" s="94"/>
      <c r="D64" s="94"/>
      <c r="E64" s="128"/>
      <c r="F64" s="95"/>
    </row>
    <row r="65" spans="1:6" ht="102">
      <c r="A65" s="115"/>
      <c r="B65" s="93" t="s">
        <v>109</v>
      </c>
      <c r="C65" s="127" t="s">
        <v>18</v>
      </c>
      <c r="D65" s="129">
        <v>3</v>
      </c>
      <c r="E65" s="95">
        <v>0</v>
      </c>
      <c r="F65" s="95">
        <f t="shared" ref="F65" si="13">D65*E65</f>
        <v>0</v>
      </c>
    </row>
    <row r="66" spans="1:6" ht="12.75" customHeight="1">
      <c r="A66" s="92"/>
      <c r="B66" s="93"/>
      <c r="C66" s="94"/>
      <c r="D66" s="94"/>
      <c r="E66" s="128"/>
      <c r="F66" s="95"/>
    </row>
    <row r="67" spans="1:6" s="76" customFormat="1" ht="13.15">
      <c r="A67" s="92"/>
      <c r="B67" s="119" t="s">
        <v>110</v>
      </c>
      <c r="C67" s="87"/>
      <c r="D67" s="87"/>
      <c r="E67" s="87"/>
      <c r="F67" s="120">
        <f>SUM(F25:F66)</f>
        <v>0</v>
      </c>
    </row>
    <row r="68" spans="1:6" s="76" customFormat="1" ht="13.15">
      <c r="A68" s="92"/>
      <c r="B68" s="145"/>
      <c r="C68" s="94"/>
      <c r="D68" s="94"/>
      <c r="E68" s="94"/>
      <c r="F68" s="103"/>
    </row>
    <row r="69" spans="1:6" ht="13.15">
      <c r="A69" s="115"/>
      <c r="B69" s="146"/>
      <c r="C69" s="147"/>
      <c r="D69" s="147"/>
      <c r="E69" s="148"/>
      <c r="F69" s="148"/>
    </row>
    <row r="70" spans="1:6" s="123" customFormat="1" ht="27.75">
      <c r="A70" s="84"/>
      <c r="B70" s="85" t="s">
        <v>189</v>
      </c>
      <c r="C70" s="86"/>
      <c r="D70" s="87"/>
      <c r="E70" s="88"/>
      <c r="F70" s="89"/>
    </row>
    <row r="71" spans="1:6" ht="13.15">
      <c r="A71" s="115"/>
      <c r="B71" s="149"/>
      <c r="C71" s="116"/>
      <c r="D71" s="116"/>
      <c r="E71" s="116"/>
      <c r="F71" s="148"/>
    </row>
    <row r="72" spans="1:6" s="76" customFormat="1" ht="64.150000000000006">
      <c r="A72" s="92"/>
      <c r="B72" s="93" t="s">
        <v>111</v>
      </c>
      <c r="C72" s="94" t="s">
        <v>18</v>
      </c>
      <c r="D72" s="94">
        <v>1</v>
      </c>
      <c r="E72" s="95"/>
      <c r="F72" s="95"/>
    </row>
    <row r="73" spans="1:6">
      <c r="A73" s="92"/>
      <c r="B73" s="151" t="s">
        <v>112</v>
      </c>
      <c r="C73" s="94"/>
      <c r="D73" s="94"/>
      <c r="E73" s="118"/>
      <c r="F73" s="118"/>
    </row>
    <row r="74" spans="1:6">
      <c r="A74" s="92"/>
      <c r="B74" s="152"/>
      <c r="C74" s="94"/>
      <c r="D74" s="94"/>
      <c r="E74" s="118"/>
      <c r="F74" s="118"/>
    </row>
    <row r="75" spans="1:6" s="76" customFormat="1" ht="25.5">
      <c r="A75" s="92"/>
      <c r="B75" s="153" t="s">
        <v>113</v>
      </c>
      <c r="C75" s="94" t="s">
        <v>18</v>
      </c>
      <c r="D75" s="94">
        <v>1</v>
      </c>
      <c r="E75" s="95"/>
      <c r="F75" s="95"/>
    </row>
    <row r="76" spans="1:6" s="76" customFormat="1" ht="25.5">
      <c r="A76" s="92"/>
      <c r="B76" s="153" t="s">
        <v>114</v>
      </c>
      <c r="C76" s="94" t="s">
        <v>18</v>
      </c>
      <c r="D76" s="94">
        <v>1</v>
      </c>
      <c r="E76" s="95"/>
      <c r="F76" s="95"/>
    </row>
    <row r="77" spans="1:6" ht="25.5">
      <c r="A77" s="92"/>
      <c r="B77" s="153" t="s">
        <v>115</v>
      </c>
      <c r="C77" s="94" t="s">
        <v>18</v>
      </c>
      <c r="D77" s="94">
        <v>1</v>
      </c>
      <c r="E77" s="118"/>
      <c r="F77" s="118"/>
    </row>
    <row r="78" spans="1:6">
      <c r="A78" s="92"/>
      <c r="B78" s="153" t="s">
        <v>116</v>
      </c>
      <c r="C78" s="94" t="s">
        <v>18</v>
      </c>
      <c r="D78" s="94">
        <v>1</v>
      </c>
      <c r="E78" s="118"/>
      <c r="F78" s="118"/>
    </row>
    <row r="79" spans="1:6">
      <c r="A79" s="92"/>
      <c r="B79" s="153" t="s">
        <v>117</v>
      </c>
      <c r="C79" s="94" t="s">
        <v>18</v>
      </c>
      <c r="D79" s="94">
        <v>1</v>
      </c>
      <c r="E79" s="118"/>
      <c r="F79" s="118"/>
    </row>
    <row r="80" spans="1:6">
      <c r="A80" s="92"/>
      <c r="B80" s="153" t="s">
        <v>118</v>
      </c>
      <c r="C80" s="94" t="s">
        <v>18</v>
      </c>
      <c r="D80" s="94">
        <v>10</v>
      </c>
      <c r="E80" s="118"/>
      <c r="F80" s="118"/>
    </row>
    <row r="81" spans="1:8" ht="25.5">
      <c r="A81" s="92"/>
      <c r="B81" s="153" t="s">
        <v>119</v>
      </c>
      <c r="C81" s="94" t="s">
        <v>18</v>
      </c>
      <c r="D81" s="94">
        <v>1</v>
      </c>
      <c r="E81" s="118"/>
      <c r="F81" s="118"/>
    </row>
    <row r="82" spans="1:8" s="76" customFormat="1" ht="63.75">
      <c r="A82" s="94"/>
      <c r="B82" s="93" t="s">
        <v>120</v>
      </c>
      <c r="C82" s="94" t="s">
        <v>7</v>
      </c>
      <c r="D82" s="94">
        <v>1</v>
      </c>
      <c r="E82" s="95">
        <v>0</v>
      </c>
      <c r="F82" s="95">
        <f>D82*E82</f>
        <v>0</v>
      </c>
    </row>
    <row r="83" spans="1:8" ht="13.15">
      <c r="A83" s="116"/>
      <c r="B83" s="154"/>
      <c r="C83" s="116"/>
      <c r="D83" s="116"/>
      <c r="E83" s="118"/>
      <c r="F83" s="118"/>
    </row>
    <row r="84" spans="1:8" s="76" customFormat="1" ht="13.15">
      <c r="A84" s="155"/>
      <c r="B84" s="119" t="s">
        <v>121</v>
      </c>
      <c r="C84" s="87"/>
      <c r="D84" s="87"/>
      <c r="E84" s="87"/>
      <c r="F84" s="120">
        <f>SUM(F71:F83)</f>
        <v>0</v>
      </c>
    </row>
    <row r="85" spans="1:8">
      <c r="A85" s="141"/>
      <c r="B85" s="117"/>
      <c r="C85" s="156"/>
      <c r="D85" s="157"/>
      <c r="E85" s="118"/>
      <c r="F85" s="118"/>
    </row>
    <row r="86" spans="1:8" s="123" customFormat="1" ht="47.25" customHeight="1">
      <c r="A86" s="84"/>
      <c r="B86" s="85" t="s">
        <v>190</v>
      </c>
      <c r="C86" s="86"/>
      <c r="D86" s="87"/>
      <c r="E86" s="88"/>
      <c r="F86" s="89"/>
    </row>
    <row r="87" spans="1:8">
      <c r="A87" s="115"/>
      <c r="B87" s="158"/>
      <c r="C87" s="115"/>
      <c r="D87" s="115"/>
      <c r="E87" s="116"/>
      <c r="F87" s="116"/>
    </row>
    <row r="88" spans="1:8" s="76" customFormat="1" ht="76.5">
      <c r="A88" s="92"/>
      <c r="B88" s="93" t="s">
        <v>122</v>
      </c>
      <c r="C88" s="94"/>
      <c r="D88" s="94"/>
      <c r="E88" s="94"/>
      <c r="F88" s="94"/>
    </row>
    <row r="89" spans="1:8" s="76" customFormat="1">
      <c r="A89" s="92"/>
      <c r="B89" s="132" t="s">
        <v>123</v>
      </c>
      <c r="C89" s="94" t="s">
        <v>86</v>
      </c>
      <c r="D89" s="94">
        <v>80</v>
      </c>
      <c r="E89" s="95">
        <v>0</v>
      </c>
      <c r="F89" s="95">
        <f t="shared" ref="F89:F118" si="14">D89*E89</f>
        <v>0</v>
      </c>
    </row>
    <row r="90" spans="1:8" s="76" customFormat="1" ht="25.5">
      <c r="A90" s="92"/>
      <c r="B90" s="159" t="s">
        <v>124</v>
      </c>
      <c r="C90" s="94" t="s">
        <v>18</v>
      </c>
      <c r="D90" s="94">
        <v>5</v>
      </c>
      <c r="E90" s="95">
        <v>0</v>
      </c>
      <c r="F90" s="95">
        <f t="shared" si="14"/>
        <v>0</v>
      </c>
    </row>
    <row r="91" spans="1:8" s="76" customFormat="1" ht="25.5">
      <c r="A91" s="92"/>
      <c r="B91" s="101" t="s">
        <v>125</v>
      </c>
      <c r="C91" s="94" t="s">
        <v>18</v>
      </c>
      <c r="D91" s="94">
        <v>20</v>
      </c>
      <c r="E91" s="95">
        <v>0</v>
      </c>
      <c r="F91" s="95">
        <f t="shared" si="14"/>
        <v>0</v>
      </c>
    </row>
    <row r="92" spans="1:8">
      <c r="A92" s="115"/>
      <c r="B92" s="160"/>
      <c r="C92" s="116"/>
      <c r="D92" s="116"/>
      <c r="E92" s="95"/>
      <c r="F92" s="95"/>
    </row>
    <row r="93" spans="1:8" s="76" customFormat="1" ht="51">
      <c r="A93" s="92"/>
      <c r="B93" s="93" t="s">
        <v>126</v>
      </c>
      <c r="C93" s="94" t="s">
        <v>18</v>
      </c>
      <c r="D93" s="94">
        <v>4</v>
      </c>
      <c r="E93" s="95">
        <v>0</v>
      </c>
      <c r="F93" s="95">
        <f t="shared" si="14"/>
        <v>0</v>
      </c>
    </row>
    <row r="94" spans="1:8">
      <c r="A94" s="115"/>
      <c r="B94" s="117"/>
      <c r="C94" s="116"/>
      <c r="D94" s="116"/>
      <c r="E94" s="95"/>
      <c r="F94" s="95"/>
    </row>
    <row r="95" spans="1:8" s="162" customFormat="1" ht="34.9" customHeight="1">
      <c r="A95" s="126"/>
      <c r="B95" s="93" t="s">
        <v>127</v>
      </c>
      <c r="C95" s="94" t="s">
        <v>18</v>
      </c>
      <c r="D95" s="94">
        <v>4</v>
      </c>
      <c r="E95" s="95">
        <v>0</v>
      </c>
      <c r="F95" s="95">
        <f t="shared" si="14"/>
        <v>0</v>
      </c>
      <c r="G95" s="161"/>
      <c r="H95" s="161"/>
    </row>
    <row r="96" spans="1:8" s="165" customFormat="1">
      <c r="A96" s="115"/>
      <c r="B96" s="163"/>
      <c r="C96" s="164"/>
      <c r="D96" s="164"/>
      <c r="E96" s="95"/>
      <c r="F96" s="95"/>
    </row>
    <row r="97" spans="1:7" s="162" customFormat="1" ht="51">
      <c r="A97" s="144"/>
      <c r="B97" s="166" t="s">
        <v>128</v>
      </c>
      <c r="C97" s="94" t="s">
        <v>18</v>
      </c>
      <c r="D97" s="94">
        <v>4</v>
      </c>
      <c r="E97" s="95">
        <v>0</v>
      </c>
      <c r="F97" s="95">
        <f t="shared" si="14"/>
        <v>0</v>
      </c>
    </row>
    <row r="98" spans="1:7" s="76" customFormat="1" ht="42.95" customHeight="1">
      <c r="A98" s="92"/>
      <c r="B98" s="93" t="s">
        <v>129</v>
      </c>
      <c r="C98" s="94" t="s">
        <v>18</v>
      </c>
      <c r="D98" s="94">
        <v>4</v>
      </c>
      <c r="E98" s="95">
        <v>0</v>
      </c>
      <c r="F98" s="95">
        <f t="shared" si="14"/>
        <v>0</v>
      </c>
    </row>
    <row r="99" spans="1:7">
      <c r="A99" s="115"/>
      <c r="B99" s="160"/>
      <c r="C99" s="116"/>
      <c r="D99" s="116"/>
      <c r="E99" s="95"/>
      <c r="F99" s="95"/>
    </row>
    <row r="100" spans="1:7" s="76" customFormat="1" ht="38.25">
      <c r="A100" s="92"/>
      <c r="B100" s="101" t="s">
        <v>130</v>
      </c>
      <c r="C100" s="94" t="s">
        <v>18</v>
      </c>
      <c r="D100" s="94">
        <v>4</v>
      </c>
      <c r="E100" s="95">
        <v>0</v>
      </c>
      <c r="F100" s="95">
        <f t="shared" si="14"/>
        <v>0</v>
      </c>
      <c r="G100" s="161"/>
    </row>
    <row r="101" spans="1:7">
      <c r="A101" s="115"/>
      <c r="B101" s="160"/>
      <c r="C101" s="116"/>
      <c r="D101" s="116"/>
      <c r="E101" s="95"/>
      <c r="F101" s="95"/>
      <c r="G101" s="106"/>
    </row>
    <row r="102" spans="1:7" s="76" customFormat="1" ht="25.5">
      <c r="A102" s="92"/>
      <c r="B102" s="101" t="s">
        <v>131</v>
      </c>
      <c r="C102" s="94" t="s">
        <v>18</v>
      </c>
      <c r="D102" s="94">
        <v>4</v>
      </c>
      <c r="E102" s="95">
        <v>0</v>
      </c>
      <c r="F102" s="95">
        <f t="shared" si="14"/>
        <v>0</v>
      </c>
    </row>
    <row r="103" spans="1:7">
      <c r="A103" s="115"/>
      <c r="B103" s="150"/>
      <c r="C103" s="116"/>
      <c r="D103" s="116"/>
      <c r="E103" s="95"/>
      <c r="F103" s="95"/>
    </row>
    <row r="104" spans="1:7" s="76" customFormat="1" ht="54.6" customHeight="1">
      <c r="A104" s="92"/>
      <c r="B104" s="93" t="s">
        <v>132</v>
      </c>
      <c r="C104" s="94"/>
      <c r="D104" s="94"/>
      <c r="E104" s="95"/>
      <c r="F104" s="95"/>
      <c r="G104" s="161"/>
    </row>
    <row r="105" spans="1:7" s="76" customFormat="1" ht="38.25">
      <c r="A105" s="92"/>
      <c r="B105" s="101" t="s">
        <v>133</v>
      </c>
      <c r="C105" s="94" t="s">
        <v>86</v>
      </c>
      <c r="D105" s="94">
        <v>80</v>
      </c>
      <c r="E105" s="95">
        <v>0</v>
      </c>
      <c r="F105" s="95">
        <f t="shared" si="14"/>
        <v>0</v>
      </c>
    </row>
    <row r="106" spans="1:7" s="76" customFormat="1" ht="51">
      <c r="A106" s="126"/>
      <c r="B106" s="93" t="s">
        <v>134</v>
      </c>
      <c r="C106" s="94" t="s">
        <v>18</v>
      </c>
      <c r="D106" s="94">
        <v>4</v>
      </c>
      <c r="E106" s="95">
        <v>0</v>
      </c>
      <c r="F106" s="95">
        <f t="shared" si="14"/>
        <v>0</v>
      </c>
    </row>
    <row r="107" spans="1:7" s="76" customFormat="1" ht="51">
      <c r="A107" s="130"/>
      <c r="B107" s="93" t="s">
        <v>135</v>
      </c>
      <c r="C107" s="94" t="s">
        <v>18</v>
      </c>
      <c r="D107" s="94">
        <v>4</v>
      </c>
      <c r="E107" s="95">
        <v>0</v>
      </c>
      <c r="F107" s="95">
        <f t="shared" si="14"/>
        <v>0</v>
      </c>
    </row>
    <row r="108" spans="1:7">
      <c r="A108" s="141"/>
      <c r="B108" s="117"/>
      <c r="C108" s="156"/>
      <c r="D108" s="157"/>
      <c r="E108" s="95"/>
      <c r="F108" s="95"/>
    </row>
    <row r="109" spans="1:7" s="76" customFormat="1" ht="38.25">
      <c r="A109" s="126"/>
      <c r="B109" s="93" t="s">
        <v>136</v>
      </c>
      <c r="C109" s="94" t="s">
        <v>18</v>
      </c>
      <c r="D109" s="94">
        <v>5</v>
      </c>
      <c r="E109" s="95">
        <v>0</v>
      </c>
      <c r="F109" s="95">
        <f t="shared" si="14"/>
        <v>0</v>
      </c>
    </row>
    <row r="110" spans="1:7">
      <c r="A110" s="141"/>
      <c r="B110" s="117"/>
      <c r="C110" s="156"/>
      <c r="D110" s="157"/>
      <c r="E110" s="95"/>
      <c r="F110" s="95"/>
    </row>
    <row r="111" spans="1:7" s="76" customFormat="1" ht="51">
      <c r="A111" s="92"/>
      <c r="B111" s="93" t="s">
        <v>137</v>
      </c>
      <c r="C111" s="92"/>
      <c r="D111" s="129"/>
      <c r="E111" s="95"/>
      <c r="F111" s="95"/>
      <c r="G111" s="161"/>
    </row>
    <row r="112" spans="1:7" s="76" customFormat="1" ht="14.25">
      <c r="A112" s="92"/>
      <c r="B112" s="134" t="s">
        <v>138</v>
      </c>
      <c r="C112" s="92" t="s">
        <v>86</v>
      </c>
      <c r="D112" s="129">
        <v>80</v>
      </c>
      <c r="E112" s="95">
        <v>0</v>
      </c>
      <c r="F112" s="95">
        <f t="shared" si="14"/>
        <v>0</v>
      </c>
      <c r="G112" s="161"/>
    </row>
    <row r="113" spans="1:7" s="76" customFormat="1" ht="14.25">
      <c r="A113" s="92"/>
      <c r="B113" s="134" t="s">
        <v>139</v>
      </c>
      <c r="C113" s="92" t="s">
        <v>86</v>
      </c>
      <c r="D113" s="129">
        <v>80</v>
      </c>
      <c r="E113" s="95">
        <v>0</v>
      </c>
      <c r="F113" s="95">
        <f t="shared" si="14"/>
        <v>0</v>
      </c>
      <c r="G113" s="161"/>
    </row>
    <row r="114" spans="1:7" s="76" customFormat="1" ht="14.25">
      <c r="A114" s="92"/>
      <c r="B114" s="134" t="s">
        <v>140</v>
      </c>
      <c r="C114" s="92" t="s">
        <v>86</v>
      </c>
      <c r="D114" s="129">
        <v>50</v>
      </c>
      <c r="E114" s="95">
        <v>0</v>
      </c>
      <c r="F114" s="95">
        <f t="shared" si="14"/>
        <v>0</v>
      </c>
      <c r="G114" s="161"/>
    </row>
    <row r="115" spans="1:7">
      <c r="A115" s="115"/>
      <c r="B115" s="167"/>
      <c r="C115" s="115"/>
      <c r="D115" s="157"/>
      <c r="E115" s="95"/>
      <c r="F115" s="95"/>
      <c r="G115" s="106"/>
    </row>
    <row r="116" spans="1:7" s="76" customFormat="1" ht="124.9" customHeight="1">
      <c r="A116" s="92"/>
      <c r="B116" s="93" t="s">
        <v>141</v>
      </c>
      <c r="C116" s="94" t="s">
        <v>7</v>
      </c>
      <c r="D116" s="129">
        <v>1</v>
      </c>
      <c r="E116" s="95">
        <v>0</v>
      </c>
      <c r="F116" s="95">
        <f t="shared" si="14"/>
        <v>0</v>
      </c>
    </row>
    <row r="117" spans="1:7" s="76" customFormat="1" ht="15.75" customHeight="1">
      <c r="A117" s="92"/>
      <c r="B117" s="93"/>
      <c r="C117" s="96"/>
      <c r="D117" s="129"/>
      <c r="E117" s="95"/>
      <c r="F117" s="95"/>
    </row>
    <row r="118" spans="1:7" s="76" customFormat="1" ht="25.5">
      <c r="A118" s="92"/>
      <c r="B118" s="93" t="s">
        <v>142</v>
      </c>
      <c r="C118" s="94" t="s">
        <v>18</v>
      </c>
      <c r="D118" s="129">
        <v>1</v>
      </c>
      <c r="E118" s="95">
        <v>0</v>
      </c>
      <c r="F118" s="95">
        <f t="shared" si="14"/>
        <v>0</v>
      </c>
      <c r="G118" s="161"/>
    </row>
    <row r="119" spans="1:7" s="76" customFormat="1">
      <c r="A119" s="92"/>
      <c r="B119" s="93"/>
      <c r="C119" s="94"/>
      <c r="D119" s="129"/>
      <c r="E119" s="95"/>
      <c r="F119" s="95"/>
      <c r="G119" s="161"/>
    </row>
    <row r="120" spans="1:7" s="76" customFormat="1" ht="13.15">
      <c r="A120" s="155"/>
      <c r="B120" s="119" t="s">
        <v>143</v>
      </c>
      <c r="C120" s="87"/>
      <c r="D120" s="87"/>
      <c r="E120" s="87"/>
      <c r="F120" s="120">
        <f>SUM(F88:F119)</f>
        <v>0</v>
      </c>
    </row>
    <row r="121" spans="1:7" ht="13.15">
      <c r="A121" s="108"/>
      <c r="B121" s="149"/>
      <c r="C121" s="116"/>
      <c r="D121" s="116"/>
      <c r="E121" s="116"/>
      <c r="F121" s="168"/>
      <c r="G121" s="106"/>
    </row>
    <row r="122" spans="1:7" s="123" customFormat="1" ht="30">
      <c r="A122" s="84"/>
      <c r="B122" s="169" t="s">
        <v>191</v>
      </c>
      <c r="C122" s="86"/>
      <c r="D122" s="87"/>
      <c r="E122" s="88"/>
      <c r="F122" s="89"/>
    </row>
    <row r="123" spans="1:7" s="90" customFormat="1">
      <c r="A123" s="115"/>
      <c r="B123" s="117"/>
      <c r="C123" s="170"/>
      <c r="D123" s="171"/>
      <c r="E123" s="118"/>
      <c r="F123" s="118"/>
    </row>
    <row r="124" spans="1:7" s="96" customFormat="1" ht="25.5">
      <c r="A124" s="92"/>
      <c r="B124" s="93" t="s">
        <v>144</v>
      </c>
      <c r="C124" s="92"/>
      <c r="D124" s="129"/>
      <c r="E124" s="95"/>
      <c r="F124" s="95"/>
    </row>
    <row r="125" spans="1:7" s="150" customFormat="1">
      <c r="A125" s="115"/>
      <c r="B125" s="117"/>
      <c r="C125" s="115"/>
      <c r="D125" s="157"/>
      <c r="E125" s="118"/>
      <c r="F125" s="172"/>
    </row>
    <row r="126" spans="1:7" s="76" customFormat="1" ht="169.9" customHeight="1">
      <c r="A126" s="92"/>
      <c r="B126" s="93" t="s">
        <v>145</v>
      </c>
      <c r="C126" s="92"/>
      <c r="D126" s="129"/>
      <c r="E126" s="95"/>
      <c r="F126" s="94"/>
    </row>
    <row r="127" spans="1:7" s="150" customFormat="1" ht="76.5">
      <c r="A127" s="173"/>
      <c r="B127" s="93" t="s">
        <v>146</v>
      </c>
      <c r="C127" s="92"/>
      <c r="D127" s="129"/>
      <c r="E127" s="118"/>
      <c r="F127" s="118"/>
    </row>
    <row r="128" spans="1:7" s="150" customFormat="1">
      <c r="A128" s="173"/>
      <c r="B128" s="135" t="s">
        <v>147</v>
      </c>
      <c r="C128" s="92" t="s">
        <v>7</v>
      </c>
      <c r="D128" s="129">
        <v>1</v>
      </c>
      <c r="E128" s="174">
        <v>0</v>
      </c>
      <c r="F128" s="174">
        <f>D128*E128</f>
        <v>0</v>
      </c>
    </row>
    <row r="129" spans="1:6" s="150" customFormat="1">
      <c r="A129" s="173"/>
      <c r="B129" s="135"/>
      <c r="C129" s="92"/>
      <c r="D129" s="129"/>
      <c r="E129" s="174"/>
      <c r="F129" s="174"/>
    </row>
    <row r="130" spans="1:6" s="150" customFormat="1" ht="25.5">
      <c r="A130" s="173"/>
      <c r="B130" s="93" t="s">
        <v>148</v>
      </c>
      <c r="C130" s="139" t="s">
        <v>86</v>
      </c>
      <c r="D130" s="131">
        <v>100</v>
      </c>
      <c r="E130" s="174">
        <v>0</v>
      </c>
      <c r="F130" s="174">
        <f t="shared" ref="F130" si="15">D130*E130</f>
        <v>0</v>
      </c>
    </row>
    <row r="131" spans="1:6" s="150" customFormat="1">
      <c r="A131" s="173"/>
      <c r="B131" s="135"/>
      <c r="C131" s="92"/>
      <c r="D131" s="129"/>
      <c r="E131" s="174"/>
      <c r="F131" s="174"/>
    </row>
    <row r="132" spans="1:6" s="96" customFormat="1" ht="40.5" customHeight="1">
      <c r="A132" s="173"/>
      <c r="B132" s="93" t="s">
        <v>149</v>
      </c>
      <c r="C132" s="94"/>
      <c r="D132" s="129"/>
      <c r="E132" s="174"/>
      <c r="F132" s="174"/>
    </row>
    <row r="133" spans="1:6" s="96" customFormat="1" ht="13.5" customHeight="1">
      <c r="A133" s="173"/>
      <c r="B133" s="134" t="s">
        <v>88</v>
      </c>
      <c r="C133" s="94" t="s">
        <v>86</v>
      </c>
      <c r="D133" s="129">
        <v>100</v>
      </c>
      <c r="E133" s="174">
        <v>0</v>
      </c>
      <c r="F133" s="174">
        <f t="shared" ref="F133:F138" si="16">D133*E133</f>
        <v>0</v>
      </c>
    </row>
    <row r="134" spans="1:6" s="96" customFormat="1" ht="13.5" customHeight="1">
      <c r="A134" s="173"/>
      <c r="B134" s="93" t="s">
        <v>150</v>
      </c>
      <c r="C134" s="94" t="s">
        <v>86</v>
      </c>
      <c r="D134" s="129">
        <v>30</v>
      </c>
      <c r="E134" s="174">
        <v>0</v>
      </c>
      <c r="F134" s="174">
        <f t="shared" si="16"/>
        <v>0</v>
      </c>
    </row>
    <row r="135" spans="1:6" s="96" customFormat="1">
      <c r="A135" s="173"/>
      <c r="B135" s="93"/>
      <c r="C135" s="94"/>
      <c r="D135" s="129"/>
      <c r="E135" s="174"/>
      <c r="F135" s="174"/>
    </row>
    <row r="136" spans="1:6" s="76" customFormat="1" ht="51">
      <c r="A136" s="92"/>
      <c r="B136" s="93" t="s">
        <v>151</v>
      </c>
      <c r="C136" s="94" t="s">
        <v>7</v>
      </c>
      <c r="D136" s="129">
        <v>1</v>
      </c>
      <c r="E136" s="95">
        <v>0</v>
      </c>
      <c r="F136" s="95">
        <f t="shared" si="16"/>
        <v>0</v>
      </c>
    </row>
    <row r="137" spans="1:6">
      <c r="A137" s="115"/>
      <c r="B137" s="117"/>
      <c r="C137" s="116"/>
      <c r="D137" s="157"/>
      <c r="E137" s="95"/>
      <c r="F137" s="95"/>
    </row>
    <row r="138" spans="1:6" s="76" customFormat="1" ht="51" customHeight="1">
      <c r="A138" s="92"/>
      <c r="B138" s="93" t="s">
        <v>152</v>
      </c>
      <c r="C138" s="94" t="s">
        <v>7</v>
      </c>
      <c r="D138" s="129">
        <v>1</v>
      </c>
      <c r="E138" s="95">
        <v>0</v>
      </c>
      <c r="F138" s="95">
        <f t="shared" si="16"/>
        <v>0</v>
      </c>
    </row>
    <row r="139" spans="1:6" s="90" customFormat="1">
      <c r="A139" s="115"/>
      <c r="B139" s="117"/>
      <c r="C139" s="116"/>
      <c r="D139" s="116"/>
      <c r="E139" s="118"/>
      <c r="F139" s="118"/>
    </row>
    <row r="140" spans="1:6" s="123" customFormat="1" ht="13.15">
      <c r="A140" s="175"/>
      <c r="B140" s="176" t="s">
        <v>153</v>
      </c>
      <c r="C140" s="87"/>
      <c r="D140" s="87"/>
      <c r="E140" s="87"/>
      <c r="F140" s="120">
        <f>SUM(F124:F138)</f>
        <v>0</v>
      </c>
    </row>
    <row r="141" spans="1:6" s="90" customFormat="1" ht="13.15">
      <c r="A141" s="177"/>
      <c r="B141" s="117"/>
      <c r="C141" s="117"/>
      <c r="D141" s="117"/>
      <c r="E141" s="141"/>
      <c r="F141" s="141"/>
    </row>
    <row r="142" spans="1:6" s="123" customFormat="1" ht="15">
      <c r="A142" s="84"/>
      <c r="B142" s="169" t="s">
        <v>192</v>
      </c>
      <c r="C142" s="86"/>
      <c r="D142" s="87"/>
      <c r="E142" s="88"/>
      <c r="F142" s="89"/>
    </row>
    <row r="143" spans="1:6" s="181" customFormat="1" ht="12.75" customHeight="1">
      <c r="A143" s="178"/>
      <c r="B143" s="179"/>
      <c r="C143" s="180"/>
      <c r="D143" s="157"/>
      <c r="E143" s="118"/>
      <c r="F143" s="148"/>
    </row>
    <row r="144" spans="1:6" s="123" customFormat="1" ht="408.6" customHeight="1">
      <c r="A144" s="92" t="s">
        <v>38</v>
      </c>
      <c r="B144" s="93" t="s">
        <v>154</v>
      </c>
      <c r="C144" s="94" t="s">
        <v>7</v>
      </c>
      <c r="D144" s="94">
        <v>1</v>
      </c>
      <c r="E144" s="95">
        <v>0</v>
      </c>
      <c r="F144" s="95">
        <f t="shared" ref="F144" si="17">D144*E144</f>
        <v>0</v>
      </c>
    </row>
    <row r="145" spans="1:7" s="90" customFormat="1" ht="13.15">
      <c r="A145" s="177"/>
      <c r="B145" s="182"/>
      <c r="C145" s="124"/>
      <c r="D145" s="183"/>
      <c r="E145" s="148"/>
      <c r="F145" s="118"/>
    </row>
    <row r="146" spans="1:7" s="123" customFormat="1" ht="13.15">
      <c r="A146" s="175"/>
      <c r="B146" s="184" t="s">
        <v>155</v>
      </c>
      <c r="C146" s="81"/>
      <c r="D146" s="185"/>
      <c r="E146" s="103"/>
      <c r="F146" s="95"/>
    </row>
    <row r="147" spans="1:7" s="123" customFormat="1" ht="103.9" customHeight="1">
      <c r="A147" s="175"/>
      <c r="B147" s="107" t="s">
        <v>156</v>
      </c>
      <c r="C147" s="81"/>
      <c r="D147" s="185"/>
      <c r="E147" s="103"/>
      <c r="F147" s="95"/>
    </row>
    <row r="148" spans="1:7" s="123" customFormat="1" ht="10.5" customHeight="1">
      <c r="A148" s="175"/>
      <c r="B148" s="104"/>
      <c r="C148" s="81"/>
      <c r="D148" s="185"/>
      <c r="E148" s="103"/>
      <c r="F148" s="95"/>
    </row>
    <row r="149" spans="1:7" s="123" customFormat="1" ht="13.15">
      <c r="A149" s="175"/>
      <c r="B149" s="186" t="s">
        <v>157</v>
      </c>
      <c r="C149" s="187"/>
      <c r="D149" s="187"/>
      <c r="E149" s="187"/>
      <c r="F149" s="112">
        <f>SUM(F144:F148)</f>
        <v>0</v>
      </c>
    </row>
    <row r="150" spans="1:7" s="90" customFormat="1" ht="13.15">
      <c r="A150" s="177"/>
      <c r="B150" s="117"/>
      <c r="C150" s="117"/>
      <c r="D150" s="117"/>
      <c r="E150" s="141"/>
      <c r="F150" s="141"/>
    </row>
    <row r="151" spans="1:7" s="123" customFormat="1" ht="15">
      <c r="A151" s="84"/>
      <c r="B151" s="169" t="s">
        <v>158</v>
      </c>
      <c r="C151" s="86"/>
      <c r="D151" s="87"/>
      <c r="E151" s="88"/>
      <c r="F151" s="89"/>
    </row>
    <row r="152" spans="1:7" s="123" customFormat="1">
      <c r="A152" s="92"/>
      <c r="B152" s="93"/>
      <c r="C152" s="125"/>
      <c r="D152" s="188"/>
      <c r="E152" s="95"/>
      <c r="F152" s="95"/>
    </row>
    <row r="153" spans="1:7" s="123" customFormat="1" ht="172.15" customHeight="1">
      <c r="A153" s="92" t="s">
        <v>159</v>
      </c>
      <c r="B153" s="93" t="s">
        <v>160</v>
      </c>
      <c r="C153" s="94" t="s">
        <v>7</v>
      </c>
      <c r="D153" s="94">
        <v>1</v>
      </c>
      <c r="E153" s="95">
        <v>0</v>
      </c>
      <c r="F153" s="95">
        <f t="shared" ref="F153" si="18">D153*E153</f>
        <v>0</v>
      </c>
    </row>
    <row r="154" spans="1:7" s="123" customFormat="1">
      <c r="A154" s="92"/>
      <c r="B154" s="93"/>
      <c r="C154" s="94"/>
      <c r="D154" s="94"/>
      <c r="E154" s="95"/>
      <c r="F154" s="95"/>
    </row>
    <row r="155" spans="1:7" s="123" customFormat="1" ht="38.25">
      <c r="A155" s="92" t="s">
        <v>161</v>
      </c>
      <c r="B155" s="93" t="s">
        <v>162</v>
      </c>
      <c r="C155" s="94" t="s">
        <v>7</v>
      </c>
      <c r="D155" s="94">
        <v>1</v>
      </c>
      <c r="E155" s="95">
        <v>0</v>
      </c>
      <c r="F155" s="95">
        <f t="shared" ref="F155" si="19">D155*E155</f>
        <v>0</v>
      </c>
    </row>
    <row r="156" spans="1:7" s="189" customFormat="1" ht="11.25" customHeight="1">
      <c r="A156" s="92"/>
      <c r="B156" s="184"/>
      <c r="C156" s="94"/>
      <c r="D156" s="94"/>
      <c r="E156" s="95"/>
      <c r="F156" s="95"/>
      <c r="G156" s="123"/>
    </row>
    <row r="157" spans="1:7" s="189" customFormat="1">
      <c r="A157" s="92"/>
      <c r="B157" s="184"/>
      <c r="C157" s="94"/>
      <c r="D157" s="94"/>
      <c r="E157" s="95"/>
      <c r="F157" s="95"/>
      <c r="G157" s="123"/>
    </row>
    <row r="158" spans="1:7" s="123" customFormat="1" ht="38.25">
      <c r="A158" s="92"/>
      <c r="B158" s="190" t="s">
        <v>163</v>
      </c>
      <c r="C158" s="94"/>
      <c r="D158" s="94"/>
      <c r="E158" s="95"/>
      <c r="F158" s="95"/>
    </row>
    <row r="159" spans="1:7" s="123" customFormat="1">
      <c r="A159" s="92"/>
      <c r="B159" s="93"/>
      <c r="C159" s="94"/>
      <c r="D159" s="94"/>
      <c r="E159" s="95"/>
      <c r="F159" s="95"/>
    </row>
    <row r="160" spans="1:7" s="123" customFormat="1" ht="13.15">
      <c r="A160" s="175"/>
      <c r="B160" s="119" t="s">
        <v>164</v>
      </c>
      <c r="C160" s="87"/>
      <c r="D160" s="87"/>
      <c r="E160" s="87"/>
      <c r="F160" s="120">
        <f>SUM(F153:F159)</f>
        <v>0</v>
      </c>
    </row>
    <row r="161" spans="1:6" s="90" customFormat="1">
      <c r="A161" s="115"/>
      <c r="B161" s="117"/>
      <c r="C161" s="116"/>
      <c r="D161" s="116"/>
      <c r="E161" s="118"/>
      <c r="F161" s="118"/>
    </row>
    <row r="162" spans="1:6" ht="13.5" thickBot="1">
      <c r="A162" s="177"/>
      <c r="B162" s="117"/>
      <c r="C162" s="124"/>
      <c r="D162" s="183"/>
      <c r="E162" s="148"/>
      <c r="F162" s="118"/>
    </row>
    <row r="163" spans="1:6" s="123" customFormat="1" ht="15">
      <c r="A163" s="191"/>
      <c r="B163" s="192" t="s">
        <v>165</v>
      </c>
      <c r="C163" s="193"/>
      <c r="D163" s="194"/>
      <c r="E163" s="195"/>
      <c r="F163" s="196"/>
    </row>
    <row r="164" spans="1:6" ht="26.25" customHeight="1">
      <c r="A164" s="197" t="s">
        <v>38</v>
      </c>
      <c r="B164" s="198" t="s">
        <v>166</v>
      </c>
      <c r="C164" s="199"/>
      <c r="D164" s="199"/>
      <c r="E164" s="200"/>
      <c r="F164" s="201">
        <f>F20</f>
        <v>0</v>
      </c>
    </row>
    <row r="165" spans="1:6">
      <c r="A165" s="202"/>
      <c r="B165" s="203"/>
      <c r="C165" s="204"/>
      <c r="D165" s="204"/>
      <c r="E165" s="204"/>
      <c r="F165" s="205"/>
    </row>
    <row r="166" spans="1:6" ht="25.5">
      <c r="A166" s="197" t="s">
        <v>159</v>
      </c>
      <c r="B166" s="198" t="s">
        <v>167</v>
      </c>
      <c r="C166" s="199"/>
      <c r="D166" s="199"/>
      <c r="E166" s="200"/>
      <c r="F166" s="201">
        <f>F67</f>
        <v>0</v>
      </c>
    </row>
    <row r="167" spans="1:6">
      <c r="A167" s="202"/>
      <c r="B167" s="203"/>
      <c r="C167" s="204"/>
      <c r="D167" s="204"/>
      <c r="E167" s="204"/>
      <c r="F167" s="205"/>
    </row>
    <row r="168" spans="1:6" ht="25.5">
      <c r="A168" s="197" t="s">
        <v>161</v>
      </c>
      <c r="B168" s="199" t="s">
        <v>169</v>
      </c>
      <c r="C168" s="199"/>
      <c r="D168" s="199"/>
      <c r="E168" s="200"/>
      <c r="F168" s="201">
        <f>F84</f>
        <v>0</v>
      </c>
    </row>
    <row r="169" spans="1:6">
      <c r="A169" s="202"/>
      <c r="B169" s="206"/>
      <c r="C169" s="207"/>
      <c r="D169" s="207"/>
      <c r="E169" s="207"/>
      <c r="F169" s="208"/>
    </row>
    <row r="170" spans="1:6" ht="38.25">
      <c r="A170" s="197" t="s">
        <v>168</v>
      </c>
      <c r="B170" s="199" t="s">
        <v>171</v>
      </c>
      <c r="C170" s="199"/>
      <c r="D170" s="199"/>
      <c r="E170" s="200"/>
      <c r="F170" s="201">
        <f>F120</f>
        <v>0</v>
      </c>
    </row>
    <row r="171" spans="1:6">
      <c r="A171" s="202"/>
      <c r="B171" s="206"/>
      <c r="C171" s="207"/>
      <c r="D171" s="207"/>
      <c r="E171" s="207"/>
      <c r="F171" s="208"/>
    </row>
    <row r="172" spans="1:6" ht="25.5" customHeight="1">
      <c r="A172" s="197" t="s">
        <v>170</v>
      </c>
      <c r="B172" s="199" t="s">
        <v>173</v>
      </c>
      <c r="C172" s="199"/>
      <c r="D172" s="199"/>
      <c r="E172" s="200"/>
      <c r="F172" s="201">
        <f>F140</f>
        <v>0</v>
      </c>
    </row>
    <row r="173" spans="1:6">
      <c r="A173" s="202"/>
      <c r="B173" s="206"/>
      <c r="C173" s="207"/>
      <c r="D173" s="207"/>
      <c r="E173" s="207"/>
      <c r="F173" s="208"/>
    </row>
    <row r="174" spans="1:6">
      <c r="A174" s="197" t="s">
        <v>172</v>
      </c>
      <c r="B174" s="199" t="s">
        <v>175</v>
      </c>
      <c r="C174" s="199"/>
      <c r="D174" s="199"/>
      <c r="E174" s="200"/>
      <c r="F174" s="201">
        <f>F149</f>
        <v>0</v>
      </c>
    </row>
    <row r="175" spans="1:6">
      <c r="A175" s="202"/>
      <c r="B175" s="209"/>
      <c r="C175" s="209"/>
      <c r="D175" s="209"/>
      <c r="E175" s="210"/>
      <c r="F175" s="208"/>
    </row>
    <row r="176" spans="1:6">
      <c r="A176" s="197" t="s">
        <v>174</v>
      </c>
      <c r="B176" s="199" t="s">
        <v>176</v>
      </c>
      <c r="C176" s="199"/>
      <c r="D176" s="199"/>
      <c r="E176" s="200"/>
      <c r="F176" s="201">
        <f>F160</f>
        <v>0</v>
      </c>
    </row>
    <row r="177" spans="1:6" ht="15">
      <c r="A177" s="211"/>
      <c r="B177" s="212"/>
      <c r="C177" s="213"/>
      <c r="D177" s="213"/>
      <c r="E177" s="213"/>
      <c r="F177" s="214"/>
    </row>
    <row r="178" spans="1:6" s="76" customFormat="1" ht="15.4" thickBot="1">
      <c r="A178" s="215"/>
      <c r="B178" s="216" t="s">
        <v>177</v>
      </c>
      <c r="C178" s="217"/>
      <c r="D178" s="217"/>
      <c r="E178" s="217"/>
      <c r="F178" s="218">
        <f>SUM(F164:F176)</f>
        <v>0</v>
      </c>
    </row>
    <row r="179" spans="1:6" ht="13.5">
      <c r="A179" s="115"/>
      <c r="B179" s="150"/>
      <c r="C179" s="291"/>
      <c r="D179" s="291"/>
      <c r="E179" s="291"/>
      <c r="F179" s="291"/>
    </row>
    <row r="180" spans="1:6" ht="13.5">
      <c r="A180" s="92"/>
      <c r="B180" s="219"/>
      <c r="C180" s="96"/>
      <c r="D180" s="96"/>
      <c r="E180" s="220"/>
      <c r="F180" s="94"/>
    </row>
    <row r="181" spans="1:6" ht="13.5">
      <c r="A181" s="92"/>
      <c r="B181" s="219"/>
      <c r="C181" s="96"/>
      <c r="D181" s="96"/>
      <c r="E181" s="94"/>
      <c r="F181" s="94"/>
    </row>
    <row r="182" spans="1:6">
      <c r="A182" s="92"/>
      <c r="B182" s="96"/>
      <c r="C182" s="96"/>
      <c r="D182" s="96"/>
      <c r="E182" s="94"/>
      <c r="F182" s="94"/>
    </row>
    <row r="183" spans="1:6" ht="13.5">
      <c r="A183" s="92"/>
      <c r="B183" s="219"/>
      <c r="C183" s="96"/>
      <c r="D183" s="96"/>
      <c r="E183" s="94"/>
      <c r="F183" s="94"/>
    </row>
    <row r="184" spans="1:6" ht="13.5">
      <c r="B184" s="219"/>
      <c r="C184" s="72"/>
      <c r="D184" s="72"/>
    </row>
    <row r="185" spans="1:6">
      <c r="B185" s="72"/>
      <c r="C185" s="72"/>
      <c r="D185" s="72"/>
    </row>
    <row r="186" spans="1:6">
      <c r="B186" s="221"/>
    </row>
    <row r="205" spans="1:4" ht="13.15">
      <c r="A205" s="222"/>
      <c r="B205" s="223"/>
      <c r="D205" s="72"/>
    </row>
    <row r="206" spans="1:4" ht="13.15">
      <c r="A206" s="222"/>
      <c r="B206" s="223"/>
      <c r="D206" s="72"/>
    </row>
    <row r="207" spans="1:4">
      <c r="A207" s="222"/>
      <c r="D207" s="72"/>
    </row>
    <row r="208" spans="1:4" ht="13.15">
      <c r="A208" s="222"/>
      <c r="B208" s="225"/>
      <c r="D208" s="72"/>
    </row>
    <row r="209" spans="1:4" ht="13.15">
      <c r="A209" s="222"/>
      <c r="B209" s="226"/>
      <c r="D209" s="72"/>
    </row>
    <row r="210" spans="1:4">
      <c r="A210" s="222"/>
      <c r="B210" s="227"/>
      <c r="D210" s="72"/>
    </row>
    <row r="211" spans="1:4">
      <c r="A211" s="222"/>
      <c r="B211" s="228"/>
    </row>
    <row r="212" spans="1:4">
      <c r="A212" s="222"/>
      <c r="B212" s="227"/>
    </row>
    <row r="213" spans="1:4" ht="13.15">
      <c r="A213" s="222"/>
      <c r="B213" s="226"/>
    </row>
    <row r="214" spans="1:4">
      <c r="A214" s="222"/>
      <c r="B214" s="227"/>
    </row>
    <row r="215" spans="1:4">
      <c r="A215" s="222"/>
      <c r="B215" s="229"/>
    </row>
    <row r="216" spans="1:4">
      <c r="A216" s="222"/>
      <c r="B216" s="229"/>
    </row>
    <row r="217" spans="1:4">
      <c r="A217" s="222"/>
      <c r="B217" s="227"/>
    </row>
    <row r="218" spans="1:4">
      <c r="A218" s="222"/>
      <c r="B218" s="227"/>
    </row>
    <row r="219" spans="1:4">
      <c r="A219" s="222"/>
      <c r="B219" s="106"/>
    </row>
    <row r="220" spans="1:4">
      <c r="A220" s="222"/>
      <c r="B220" s="230"/>
    </row>
    <row r="221" spans="1:4">
      <c r="A221" s="222"/>
      <c r="B221" s="106"/>
    </row>
    <row r="222" spans="1:4">
      <c r="A222" s="222"/>
      <c r="B222" s="230"/>
    </row>
    <row r="223" spans="1:4">
      <c r="A223" s="222"/>
      <c r="B223" s="230"/>
    </row>
    <row r="224" spans="1:4">
      <c r="A224" s="222"/>
      <c r="B224" s="230"/>
    </row>
    <row r="225" spans="1:2">
      <c r="A225" s="222"/>
      <c r="B225" s="230"/>
    </row>
    <row r="226" spans="1:2">
      <c r="A226" s="222"/>
      <c r="B226" s="229"/>
    </row>
    <row r="227" spans="1:2">
      <c r="A227" s="222"/>
      <c r="B227" s="227"/>
    </row>
    <row r="228" spans="1:2">
      <c r="A228" s="222"/>
      <c r="B228" s="227"/>
    </row>
    <row r="229" spans="1:2">
      <c r="A229" s="222"/>
      <c r="B229" s="231"/>
    </row>
    <row r="230" spans="1:2">
      <c r="A230" s="222"/>
      <c r="B230" s="227"/>
    </row>
    <row r="231" spans="1:2">
      <c r="A231" s="222"/>
      <c r="B231" s="227"/>
    </row>
    <row r="232" spans="1:2">
      <c r="A232" s="222"/>
      <c r="B232" s="227"/>
    </row>
    <row r="233" spans="1:2">
      <c r="A233" s="222"/>
      <c r="B233" s="227"/>
    </row>
    <row r="234" spans="1:2">
      <c r="A234" s="222"/>
      <c r="B234" s="227"/>
    </row>
    <row r="235" spans="1:2">
      <c r="A235" s="222"/>
      <c r="B235" s="227"/>
    </row>
    <row r="236" spans="1:2">
      <c r="A236" s="222"/>
      <c r="B236" s="227"/>
    </row>
    <row r="237" spans="1:2">
      <c r="A237" s="222"/>
      <c r="B237" s="232"/>
    </row>
    <row r="238" spans="1:2">
      <c r="A238" s="222"/>
      <c r="B238" s="227"/>
    </row>
    <row r="239" spans="1:2">
      <c r="A239" s="222"/>
      <c r="B239" s="227"/>
    </row>
    <row r="240" spans="1:2">
      <c r="A240" s="222"/>
      <c r="B240" s="227"/>
    </row>
    <row r="241" spans="1:2">
      <c r="A241" s="222"/>
      <c r="B241" s="227"/>
    </row>
    <row r="242" spans="1:2">
      <c r="A242" s="222"/>
      <c r="B242" s="227"/>
    </row>
    <row r="243" spans="1:2">
      <c r="A243" s="222"/>
      <c r="B243" s="227"/>
    </row>
    <row r="244" spans="1:2">
      <c r="A244" s="222"/>
      <c r="B244" s="227"/>
    </row>
    <row r="245" spans="1:2">
      <c r="A245" s="222"/>
      <c r="B245" s="232"/>
    </row>
    <row r="246" spans="1:2" ht="13.15">
      <c r="A246" s="222"/>
      <c r="B246" s="233"/>
    </row>
    <row r="247" spans="1:2">
      <c r="A247" s="222"/>
      <c r="B247" s="227"/>
    </row>
    <row r="248" spans="1:2">
      <c r="A248" s="222"/>
    </row>
    <row r="249" spans="1:2">
      <c r="A249" s="222"/>
    </row>
    <row r="250" spans="1:2">
      <c r="A250" s="222"/>
      <c r="B250" s="227"/>
    </row>
    <row r="251" spans="1:2">
      <c r="A251" s="222"/>
      <c r="B251" s="227"/>
    </row>
    <row r="252" spans="1:2">
      <c r="A252" s="222"/>
      <c r="B252" s="231"/>
    </row>
    <row r="253" spans="1:2" ht="13.15">
      <c r="A253" s="222"/>
      <c r="B253" s="233"/>
    </row>
    <row r="254" spans="1:2">
      <c r="A254" s="222"/>
      <c r="B254" s="227"/>
    </row>
    <row r="255" spans="1:2">
      <c r="A255" s="222"/>
      <c r="B255" s="227"/>
    </row>
    <row r="256" spans="1:2">
      <c r="A256" s="222"/>
      <c r="B256" s="227"/>
    </row>
    <row r="257" spans="1:2">
      <c r="A257" s="222"/>
      <c r="B257" s="234"/>
    </row>
    <row r="258" spans="1:2">
      <c r="A258" s="222"/>
      <c r="B258" s="227"/>
    </row>
    <row r="259" spans="1:2">
      <c r="A259" s="222"/>
      <c r="B259" s="231"/>
    </row>
    <row r="260" spans="1:2">
      <c r="A260" s="222"/>
      <c r="B260" s="227"/>
    </row>
    <row r="261" spans="1:2">
      <c r="A261" s="222"/>
      <c r="B261" s="227"/>
    </row>
    <row r="262" spans="1:2">
      <c r="A262" s="222"/>
      <c r="B262" s="229"/>
    </row>
    <row r="263" spans="1:2">
      <c r="A263" s="222"/>
      <c r="B263" s="227"/>
    </row>
    <row r="264" spans="1:2">
      <c r="A264" s="222"/>
      <c r="B264" s="227"/>
    </row>
    <row r="265" spans="1:2">
      <c r="A265" s="222"/>
      <c r="B265" s="227"/>
    </row>
    <row r="266" spans="1:2">
      <c r="A266" s="222"/>
      <c r="B266" s="227"/>
    </row>
    <row r="267" spans="1:2">
      <c r="A267" s="222"/>
      <c r="B267" s="229"/>
    </row>
    <row r="268" spans="1:2">
      <c r="A268" s="222"/>
      <c r="B268" s="229"/>
    </row>
    <row r="269" spans="1:2">
      <c r="A269" s="222"/>
      <c r="B269" s="229"/>
    </row>
    <row r="270" spans="1:2">
      <c r="A270" s="222"/>
      <c r="B270" s="229"/>
    </row>
    <row r="271" spans="1:2">
      <c r="A271" s="222"/>
      <c r="B271" s="229"/>
    </row>
    <row r="272" spans="1:2">
      <c r="A272" s="222"/>
      <c r="B272" s="229"/>
    </row>
    <row r="273" spans="1:2">
      <c r="A273" s="222"/>
      <c r="B273" s="229"/>
    </row>
    <row r="274" spans="1:2">
      <c r="A274" s="222"/>
      <c r="B274" s="229"/>
    </row>
    <row r="275" spans="1:2">
      <c r="A275" s="222"/>
      <c r="B275" s="234"/>
    </row>
    <row r="276" spans="1:2">
      <c r="A276" s="222"/>
      <c r="B276" s="229"/>
    </row>
    <row r="277" spans="1:2">
      <c r="A277" s="222"/>
      <c r="B277" s="231"/>
    </row>
    <row r="278" spans="1:2">
      <c r="A278" s="222"/>
      <c r="B278" s="227"/>
    </row>
    <row r="279" spans="1:2">
      <c r="A279" s="222"/>
      <c r="B279" s="227"/>
    </row>
    <row r="280" spans="1:2">
      <c r="A280" s="222"/>
      <c r="B280" s="227"/>
    </row>
    <row r="281" spans="1:2">
      <c r="A281" s="222"/>
      <c r="B281" s="227"/>
    </row>
    <row r="282" spans="1:2">
      <c r="A282" s="222"/>
      <c r="B282" s="227"/>
    </row>
    <row r="283" spans="1:2">
      <c r="A283" s="222"/>
      <c r="B283" s="227"/>
    </row>
    <row r="284" spans="1:2">
      <c r="A284" s="222"/>
      <c r="B284" s="227"/>
    </row>
    <row r="285" spans="1:2">
      <c r="A285" s="222"/>
      <c r="B285" s="227"/>
    </row>
    <row r="286" spans="1:2">
      <c r="A286" s="222"/>
      <c r="B286" s="227"/>
    </row>
    <row r="287" spans="1:2">
      <c r="A287" s="222"/>
      <c r="B287" s="227"/>
    </row>
    <row r="288" spans="1:2">
      <c r="A288" s="222"/>
      <c r="B288" s="227"/>
    </row>
    <row r="289" spans="1:4">
      <c r="A289" s="222"/>
      <c r="B289" s="227"/>
    </row>
    <row r="290" spans="1:4" ht="13.15">
      <c r="A290" s="222"/>
      <c r="B290" s="223"/>
    </row>
    <row r="291" spans="1:4">
      <c r="A291" s="222"/>
      <c r="B291" s="106"/>
    </row>
    <row r="292" spans="1:4" ht="13.15">
      <c r="B292" s="223"/>
    </row>
    <row r="293" spans="1:4">
      <c r="B293" s="227"/>
    </row>
    <row r="294" spans="1:4" ht="13.15">
      <c r="B294" s="235"/>
    </row>
    <row r="296" spans="1:4">
      <c r="B296" s="236"/>
      <c r="C296" s="237"/>
      <c r="D296" s="237"/>
    </row>
  </sheetData>
  <mergeCells count="4">
    <mergeCell ref="A6:B6"/>
    <mergeCell ref="B11:E11"/>
    <mergeCell ref="C179:D179"/>
    <mergeCell ref="E179:F179"/>
  </mergeCells>
  <pageMargins left="0.98425196850393704" right="0.59055118110236227" top="0.19685039370078741" bottom="0.39370078740157483" header="0" footer="0.19685039370078741"/>
  <pageSetup paperSize="9" scale="86" orientation="portrait" useFirstPageNumber="1" verticalDpi="180" r:id="rId1"/>
  <headerFooter alignWithMargins="0">
    <oddFooter>&amp;C&amp;P od 15</oddFooter>
  </headerFooter>
  <rowBreaks count="10" manualBreakCount="10">
    <brk id="21" max="5" man="1"/>
    <brk id="23" max="16383" man="1"/>
    <brk id="48" max="5" man="1"/>
    <brk id="60" max="5" man="1"/>
    <brk id="69" max="5" man="1"/>
    <brk id="85" max="16383" man="1"/>
    <brk id="103" max="5" man="1"/>
    <brk id="121" max="16383" man="1"/>
    <brk id="141" max="16383" man="1"/>
    <brk id="16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I19"/>
  <sheetViews>
    <sheetView tabSelected="1" view="pageBreakPreview" zoomScaleNormal="100" zoomScaleSheetLayoutView="100" zoomScalePageLayoutView="80" workbookViewId="0">
      <selection activeCell="C10" sqref="C10"/>
    </sheetView>
  </sheetViews>
  <sheetFormatPr defaultRowHeight="12.75"/>
  <cols>
    <col min="8" max="8" width="8.59765625" customWidth="1"/>
    <col min="9" max="9" width="16" customWidth="1"/>
  </cols>
  <sheetData>
    <row r="2" spans="1:9" ht="13.15">
      <c r="A2" s="267" t="s">
        <v>14</v>
      </c>
      <c r="B2" s="267"/>
      <c r="C2" s="267"/>
      <c r="D2" s="267"/>
      <c r="E2" s="267"/>
      <c r="F2" s="267"/>
      <c r="G2" s="267"/>
      <c r="H2" s="267"/>
      <c r="I2" s="267"/>
    </row>
    <row r="3" spans="1:9">
      <c r="A3" s="11"/>
      <c r="B3" s="11"/>
      <c r="C3" s="11"/>
      <c r="D3" s="11"/>
      <c r="E3" s="11"/>
      <c r="F3" s="11"/>
      <c r="G3" s="11"/>
      <c r="H3" s="11"/>
      <c r="I3" s="11"/>
    </row>
    <row r="4" spans="1:9">
      <c r="A4" s="16" t="s">
        <v>46</v>
      </c>
      <c r="B4" s="11"/>
      <c r="C4" s="11"/>
      <c r="D4" s="11"/>
      <c r="E4" s="11"/>
      <c r="F4" s="11"/>
      <c r="G4" s="11"/>
      <c r="H4" s="11"/>
      <c r="I4" s="42">
        <f>'Građ.-obrt. radovi'!I69</f>
        <v>0</v>
      </c>
    </row>
    <row r="5" spans="1:9">
      <c r="A5" s="16" t="s">
        <v>68</v>
      </c>
      <c r="B5" s="11"/>
      <c r="C5" s="11"/>
      <c r="D5" s="11"/>
      <c r="E5" s="11"/>
      <c r="F5" s="11"/>
      <c r="G5" s="11"/>
      <c r="H5" s="11"/>
      <c r="I5" s="42">
        <f>'Vodovod i kanalizacija'!I51</f>
        <v>0</v>
      </c>
    </row>
    <row r="6" spans="1:9">
      <c r="A6" s="16" t="s">
        <v>243</v>
      </c>
      <c r="B6" s="11"/>
      <c r="C6" s="11"/>
      <c r="D6" s="11"/>
      <c r="E6" s="11"/>
      <c r="F6" s="11"/>
      <c r="G6" s="11"/>
      <c r="H6" s="11"/>
      <c r="I6" s="42">
        <f>Ventilacija!H70</f>
        <v>0</v>
      </c>
    </row>
    <row r="7" spans="1:9">
      <c r="A7" s="17" t="s">
        <v>244</v>
      </c>
      <c r="B7" s="12"/>
      <c r="C7" s="12"/>
      <c r="D7" s="12"/>
      <c r="E7" s="12"/>
      <c r="F7" s="12"/>
      <c r="G7" s="12"/>
      <c r="H7" s="12"/>
      <c r="I7" s="43">
        <f>'Elektrotehničke instalacije'!F178</f>
        <v>0</v>
      </c>
    </row>
    <row r="8" spans="1:9">
      <c r="A8" s="11"/>
      <c r="B8" s="11"/>
      <c r="C8" s="11"/>
      <c r="D8" s="11"/>
      <c r="E8" s="11"/>
      <c r="F8" s="11"/>
      <c r="G8" s="11"/>
      <c r="H8" s="11"/>
      <c r="I8" s="42"/>
    </row>
    <row r="9" spans="1:9" ht="13.15">
      <c r="A9" s="11"/>
      <c r="B9" s="11"/>
      <c r="C9" s="11"/>
      <c r="D9" s="11"/>
      <c r="E9" s="11"/>
      <c r="F9" s="11"/>
      <c r="G9" s="292" t="s">
        <v>10</v>
      </c>
      <c r="H9" s="292"/>
      <c r="I9" s="44">
        <f>SUM(I4:I7)</f>
        <v>0</v>
      </c>
    </row>
    <row r="10" spans="1:9" ht="13.15">
      <c r="A10" s="11"/>
      <c r="B10" s="11"/>
      <c r="C10" s="11"/>
      <c r="D10" s="11"/>
      <c r="E10" s="11"/>
      <c r="F10" s="11"/>
      <c r="G10" s="292" t="s">
        <v>21</v>
      </c>
      <c r="H10" s="292"/>
      <c r="I10" s="44">
        <f>I9*0.25</f>
        <v>0</v>
      </c>
    </row>
    <row r="11" spans="1:9" ht="13.15">
      <c r="A11" s="11"/>
      <c r="B11" s="11"/>
      <c r="C11" s="11"/>
      <c r="D11" s="11"/>
      <c r="E11" s="11"/>
      <c r="F11" s="11"/>
      <c r="G11" s="50" t="s">
        <v>22</v>
      </c>
      <c r="H11" s="50"/>
      <c r="I11" s="44">
        <f>I10+I9</f>
        <v>0</v>
      </c>
    </row>
    <row r="13" spans="1:9">
      <c r="I13" s="51"/>
    </row>
    <row r="14" spans="1:9">
      <c r="I14" s="52"/>
    </row>
    <row r="15" spans="1:9">
      <c r="I15" s="52"/>
    </row>
    <row r="16" spans="1:9">
      <c r="A16" t="s">
        <v>179</v>
      </c>
      <c r="C16" t="s">
        <v>193</v>
      </c>
      <c r="I16" s="52"/>
    </row>
    <row r="18" spans="6:8">
      <c r="F18" t="s">
        <v>180</v>
      </c>
      <c r="G18" t="s">
        <v>181</v>
      </c>
    </row>
    <row r="19" spans="6:8">
      <c r="G19" s="244" t="s">
        <v>182</v>
      </c>
      <c r="H19" s="244"/>
    </row>
  </sheetData>
  <mergeCells count="3">
    <mergeCell ref="A2:I2"/>
    <mergeCell ref="G9:H9"/>
    <mergeCell ref="G10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2</vt:i4>
      </vt:variant>
    </vt:vector>
  </HeadingPairs>
  <TitlesOfParts>
    <vt:vector size="8" baseType="lpstr">
      <vt:lpstr>Naslovna</vt:lpstr>
      <vt:lpstr>Građ.-obrt. radovi</vt:lpstr>
      <vt:lpstr>Vodovod i kanalizacija</vt:lpstr>
      <vt:lpstr>Ventilacija</vt:lpstr>
      <vt:lpstr>Elektrotehničke instalacije</vt:lpstr>
      <vt:lpstr>Rekapitulacija</vt:lpstr>
      <vt:lpstr>'Elektrotehničke instalacije'!Ispis_naslova</vt:lpstr>
      <vt:lpstr>'Elektrotehničke instalacije'!Podrucje_ispisa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2024-07-02T06:56:55Z</dcterms:modified>
</cp:coreProperties>
</file>